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2288" windowHeight="9108" firstSheet="5" activeTab="9"/>
  </bookViews>
  <sheets>
    <sheet name="ARC Needs (UCSB)" sheetId="1" r:id="rId1"/>
    <sheet name="DAQ Module Needs (UCSB)" sheetId="2" r:id="rId2"/>
    <sheet name="DAQ Rod Needs (UCSB)" sheetId="3" r:id="rId3"/>
    <sheet name="UCSB Totals" sheetId="4" r:id="rId4"/>
    <sheet name="ARC Needs (FNAL)" sheetId="5" r:id="rId5"/>
    <sheet name="DAQ Module Needs (FNAL)" sheetId="6" r:id="rId6"/>
    <sheet name="DAQ Rod Needs (FNAL)" sheetId="7" r:id="rId7"/>
    <sheet name="FNAL Totals" sheetId="8" r:id="rId8"/>
    <sheet name="UC-Riverside" sheetId="9" r:id="rId9"/>
    <sheet name="US Grand Total" sheetId="10" r:id="rId10"/>
  </sheets>
  <definedNames>
    <definedName name="_xlnm.Print_Area" localSheetId="5">'DAQ Module Needs (FNAL)'!$A$1:$I$41</definedName>
    <definedName name="_xlnm.Print_Area" localSheetId="1">'DAQ Module Needs (UCSB)'!$A$1:$H$40</definedName>
    <definedName name="_xlnm.Print_Area" localSheetId="6">'DAQ Rod Needs (FNAL)'!$A$1:$I$32</definedName>
    <definedName name="_xlnm.Print_Area" localSheetId="7">'FNAL Totals'!$A$1:$O$80</definedName>
    <definedName name="_xlnm.Print_Area" localSheetId="3">'UCSB Totals'!$A$1:$O$85</definedName>
    <definedName name="_xlnm.Print_Area" localSheetId="9">'US Grand Total'!$A$1:$Q$85</definedName>
  </definedNames>
  <calcPr fullCalcOnLoad="1"/>
</workbook>
</file>

<file path=xl/sharedStrings.xml><?xml version="1.0" encoding="utf-8"?>
<sst xmlns="http://schemas.openxmlformats.org/spreadsheetml/2006/main" count="1680" uniqueCount="212">
  <si>
    <t xml:space="preserve">Computer (ISA slot) </t>
  </si>
  <si>
    <t xml:space="preserve">Total Needs </t>
  </si>
  <si>
    <t>Have</t>
  </si>
  <si>
    <t>Still Need</t>
  </si>
  <si>
    <t>Under Control</t>
  </si>
  <si>
    <t>no</t>
  </si>
  <si>
    <t>yes</t>
  </si>
  <si>
    <t>ARC Controller</t>
  </si>
  <si>
    <t>ARC FE (old)</t>
  </si>
  <si>
    <t>ARC FE (new)</t>
  </si>
  <si>
    <t>hybrid-to-utri (ver b)</t>
  </si>
  <si>
    <t>LED</t>
  </si>
  <si>
    <t>DEPP</t>
  </si>
  <si>
    <t>Clamshell</t>
  </si>
  <si>
    <t>Hybrid Thermal Cycler</t>
  </si>
  <si>
    <t>LV Supply</t>
  </si>
  <si>
    <t>HV cable</t>
  </si>
  <si>
    <t>Crowbar</t>
  </si>
  <si>
    <t>hybrid-to-utri (ver d)</t>
  </si>
  <si>
    <t>Hybrid Holders</t>
  </si>
  <si>
    <t>Storage Racks</t>
  </si>
  <si>
    <t>Inspection Table</t>
  </si>
  <si>
    <t>Microscope</t>
  </si>
  <si>
    <t>PCMIO board</t>
  </si>
  <si>
    <t>Rack Enclosures</t>
  </si>
  <si>
    <t xml:space="preserve">Computer (PCI 3 slot) </t>
  </si>
  <si>
    <t>TSC</t>
  </si>
  <si>
    <t>FED</t>
  </si>
  <si>
    <t>FEC</t>
  </si>
  <si>
    <t>CCU</t>
  </si>
  <si>
    <t>VUTRI</t>
  </si>
  <si>
    <t>PAACB</t>
  </si>
  <si>
    <t>LV Supply (single)</t>
  </si>
  <si>
    <t>LV Cable</t>
  </si>
  <si>
    <t>LV Supply (Burnin)</t>
  </si>
  <si>
    <t>HV Supply (single)</t>
  </si>
  <si>
    <t>HV current box</t>
  </si>
  <si>
    <t>HV Supply (Burnin)</t>
  </si>
  <si>
    <t>HV controller</t>
  </si>
  <si>
    <t>Module Holders</t>
  </si>
  <si>
    <t>Torino Interlock Box</t>
  </si>
  <si>
    <t>Long Term Storage</t>
  </si>
  <si>
    <t>Cold Box Carrier</t>
  </si>
  <si>
    <t>Chiller</t>
  </si>
  <si>
    <t>LV Distribution (Burnin)</t>
  </si>
  <si>
    <t>MUX Crates</t>
  </si>
  <si>
    <t>MUX Boards</t>
  </si>
  <si>
    <t>OEC</t>
  </si>
  <si>
    <t>LV Supply (rod)</t>
  </si>
  <si>
    <t xml:space="preserve">HV Supply </t>
  </si>
  <si>
    <t>Rod Holders</t>
  </si>
  <si>
    <t>Module Tools</t>
  </si>
  <si>
    <t>Rod Handling Tool</t>
  </si>
  <si>
    <t>Rod Rotation Table</t>
  </si>
  <si>
    <t>DOH</t>
  </si>
  <si>
    <t xml:space="preserve">Total Need </t>
  </si>
  <si>
    <t>LV (module single)</t>
  </si>
  <si>
    <t>LV (module Burnin)</t>
  </si>
  <si>
    <t>LV (rod)</t>
  </si>
  <si>
    <t>HV (single module)</t>
  </si>
  <si>
    <t>HV (CAEN)</t>
  </si>
  <si>
    <t>Assumes that no single module daq stand after burnin box</t>
  </si>
  <si>
    <t>Crow bars</t>
  </si>
  <si>
    <t>HV cables</t>
  </si>
  <si>
    <t>LV cable (DAQ)</t>
  </si>
  <si>
    <t>HV patch panel (single-sided)</t>
  </si>
  <si>
    <t>HV patch panel (double-sided)</t>
  </si>
  <si>
    <t>HV patch panel (single sided)</t>
  </si>
  <si>
    <t>HV patch panel (double sided)</t>
  </si>
  <si>
    <t>Burnin Box (module)</t>
  </si>
  <si>
    <t>Burnin Box (rod)</t>
  </si>
  <si>
    <t>Computers</t>
  </si>
  <si>
    <t>ARC Components</t>
  </si>
  <si>
    <t>UCSB Total Needs</t>
  </si>
  <si>
    <t>DAQ Components</t>
  </si>
  <si>
    <t>LV Supplies</t>
  </si>
  <si>
    <t>HV Supplies</t>
  </si>
  <si>
    <t>Infrastructure</t>
  </si>
  <si>
    <t>Last Contact</t>
  </si>
  <si>
    <t>Deliverer</t>
  </si>
  <si>
    <t>Comments</t>
  </si>
  <si>
    <t>E-mail</t>
  </si>
  <si>
    <t>Originator</t>
  </si>
  <si>
    <t>Lap</t>
  </si>
  <si>
    <t>lap@hep.ucsb.edu</t>
  </si>
  <si>
    <t>Aachen</t>
  </si>
  <si>
    <t>Guido Dirkes</t>
  </si>
  <si>
    <t>G. Hall</t>
  </si>
  <si>
    <t>Len</t>
  </si>
  <si>
    <t>leonard@fnal.gov</t>
  </si>
  <si>
    <t>Tony</t>
  </si>
  <si>
    <t>Sam Burke</t>
  </si>
  <si>
    <t>sburke@hep.ucsb.edu</t>
  </si>
  <si>
    <t>Gale Hanson</t>
  </si>
  <si>
    <t>Sam Bukre</t>
  </si>
  <si>
    <t>2 Keithley 437</t>
  </si>
  <si>
    <t>CERN</t>
  </si>
  <si>
    <t>Surplus FNAL cable, cancel S. Burke's order if possible</t>
  </si>
  <si>
    <t>Need to find this</t>
  </si>
  <si>
    <t>Finished</t>
  </si>
  <si>
    <t>Alan Honma</t>
  </si>
  <si>
    <t>Alan.Honma@cern.ch</t>
  </si>
  <si>
    <t>Dave Hale</t>
  </si>
  <si>
    <t>dhale@hep.ucsb.edu</t>
  </si>
  <si>
    <t>Paul Tipton</t>
  </si>
  <si>
    <t>Need to understand if 2nd Fec in burnin necessery</t>
  </si>
  <si>
    <t>Not sure if correct</t>
  </si>
  <si>
    <t>220 V, 50 Hz</t>
  </si>
  <si>
    <t>Want to us in fast testing , bonding and thermal testing</t>
  </si>
  <si>
    <t>Arrival fast test and characterization, holds hybrids in a standard way</t>
  </si>
  <si>
    <t>Cold Box Carrier Plates</t>
  </si>
  <si>
    <t>For holding of ARC stands</t>
  </si>
  <si>
    <t>Need to figure out mounting of these in burn-in box</t>
  </si>
  <si>
    <t>Make sure to switch our new with FNAL old</t>
  </si>
  <si>
    <t>Need for testing of newest modules</t>
  </si>
  <si>
    <t>2 Agilent and 10 Leader 718-5D</t>
  </si>
  <si>
    <t>Transformer for crate</t>
  </si>
  <si>
    <t>Transformer for crates</t>
  </si>
  <si>
    <t>Joachim Mnich</t>
  </si>
  <si>
    <t>mnich@physik.rwth-aachen.de</t>
  </si>
  <si>
    <t>patrice.siegrist@cern.ch</t>
  </si>
  <si>
    <t>Patrice Siegriest</t>
  </si>
  <si>
    <t>wim.beaumont@ua.ac.be</t>
  </si>
  <si>
    <t>Wim Beaumont</t>
  </si>
  <si>
    <t>dirkes@iekp.fzk.de</t>
  </si>
  <si>
    <t>arcs-devel@gondor.com</t>
  </si>
  <si>
    <t>duccio??</t>
  </si>
  <si>
    <t>me</t>
  </si>
  <si>
    <t>Need to request this quantity once it works</t>
  </si>
  <si>
    <t>Gail.Hanson@ucr.edu</t>
  </si>
  <si>
    <t>2./11/2003</t>
  </si>
  <si>
    <t>Andreas Ruben</t>
  </si>
  <si>
    <t>sales.us@weiner-d,com</t>
  </si>
  <si>
    <t>Ariella Cattai</t>
  </si>
  <si>
    <t>Ariella.Cattai@cern.ch</t>
  </si>
  <si>
    <t>Lino Demaria</t>
  </si>
  <si>
    <t>demaria@to.infn.it</t>
  </si>
  <si>
    <t>Regina Demina</t>
  </si>
  <si>
    <t>regina@phys.ksu.edu</t>
  </si>
  <si>
    <t>tipton@pas.rochester.edu</t>
  </si>
  <si>
    <t>HV supply (single)</t>
  </si>
  <si>
    <t>LED (DAQ)</t>
  </si>
  <si>
    <t>DAQ Module Testing Needs (UCR)</t>
  </si>
  <si>
    <t>Hybrid Clamshells</t>
  </si>
  <si>
    <t>DI/O CIO-DAS6402/12</t>
  </si>
  <si>
    <t>Electometers</t>
  </si>
  <si>
    <t>FEC (ROD)</t>
  </si>
  <si>
    <t>Assumes that a single module daq stand after burnin box</t>
  </si>
  <si>
    <t xml:space="preserve">Computer (PCI 6 slot+1 controller) </t>
  </si>
  <si>
    <t>FEC (rod)</t>
  </si>
  <si>
    <t>Electrometers</t>
  </si>
  <si>
    <t>Assumes we use CAEN measurement for ROD burnin</t>
  </si>
  <si>
    <t>Assume rod burnin uses CAEN anameter</t>
  </si>
  <si>
    <t>Assumes rod burnin uses CAEN anameter</t>
  </si>
  <si>
    <t>Maybe same thing as single-sided</t>
  </si>
  <si>
    <t>ARC Testing Needs (UCR)</t>
  </si>
  <si>
    <t>US Total Needs</t>
  </si>
  <si>
    <t xml:space="preserve">Computer (3 PSI + 1 ISA + 1 Controller) </t>
  </si>
  <si>
    <t>1 Leader 718-5D+1 Leader 718-20D</t>
  </si>
  <si>
    <t>Temporary supply until burnin ready</t>
  </si>
  <si>
    <t>Keithley 487</t>
  </si>
  <si>
    <t>CAEN</t>
  </si>
  <si>
    <t>A303 or A1303 or V288</t>
  </si>
  <si>
    <t xml:space="preserve">Computer (PCI 3 slot +1 ISA + 1 Controller) </t>
  </si>
  <si>
    <t xml:space="preserve">Computer (PCI 6 slot + 1 controller) </t>
  </si>
  <si>
    <t>Maybe same as double sided</t>
  </si>
  <si>
    <t>ARC Testing Needs (UCSB)</t>
  </si>
  <si>
    <t>DAQ Module Testing Needs (UCSB)</t>
  </si>
  <si>
    <t xml:space="preserve">Computer (3 PCI + 1 ISA + 1 controller) </t>
  </si>
  <si>
    <t xml:space="preserve">Computer (3 PCI) </t>
  </si>
  <si>
    <t>Assumes Keithley HV for single module stand</t>
  </si>
  <si>
    <t>1 Leader 718-5D+ 1 Leader 718-20D</t>
  </si>
  <si>
    <t>Keithleys</t>
  </si>
  <si>
    <t xml:space="preserve">Computer (PCI 3 slot+ 1 ISA  + 1 controller) </t>
  </si>
  <si>
    <t>Keithley</t>
  </si>
  <si>
    <t>DAQ Rod Testing Needs (FNAL)</t>
  </si>
  <si>
    <t>DAQ Module Testing Needs (FNAL)</t>
  </si>
  <si>
    <t>ARC Testing Needs (FNAL)</t>
  </si>
  <si>
    <t>DAQ Rod Testing Needs (UCSB)</t>
  </si>
  <si>
    <t>Need to find controller now</t>
  </si>
  <si>
    <t>Need to find controller type now</t>
  </si>
  <si>
    <t>1 Leader 718-5D + 1 Leader 718-20D</t>
  </si>
  <si>
    <t>10-12 deliver time (A303 or A1303 or V288)</t>
  </si>
  <si>
    <t>Electrometer</t>
  </si>
  <si>
    <t xml:space="preserve">Computer (PCI 6 slot +1 controller) </t>
  </si>
  <si>
    <t>Need to find out which CAEN controller</t>
  </si>
  <si>
    <t>LV Cables (Burnin-long)</t>
  </si>
  <si>
    <t>LV Cables (Burnin-short)</t>
  </si>
  <si>
    <t>LV cable (Burnin-long)</t>
  </si>
  <si>
    <t>LV cable (Burnin-short)</t>
  </si>
  <si>
    <t>Patrice Siegrest</t>
  </si>
  <si>
    <t>Hybrid Clamshell</t>
  </si>
  <si>
    <t>Rod Holder</t>
  </si>
  <si>
    <t>Need to figure out controller</t>
  </si>
  <si>
    <t xml:space="preserve">Computer (3 PCI slot + 1 ISA  slot +1 Controller) </t>
  </si>
  <si>
    <t xml:space="preserve">Computer (3 PCI slot + 1 ISA slot +1 Controller) </t>
  </si>
  <si>
    <t>Need to find controller type</t>
  </si>
  <si>
    <t>LV Cables (Burnin long)</t>
  </si>
  <si>
    <t>LV Cables (Burnin short)</t>
  </si>
  <si>
    <t>In route</t>
  </si>
  <si>
    <t>Date expected</t>
  </si>
  <si>
    <t>Hybrid/ module Storage Racks</t>
  </si>
  <si>
    <t>Module Testing Storage Racks</t>
  </si>
  <si>
    <t>Not clear why we need two FEC for burnin</t>
  </si>
  <si>
    <t>LV Test tail Version 2</t>
  </si>
  <si>
    <t>HV Test tail Version 2</t>
  </si>
  <si>
    <t>HV Test tail Version 3</t>
  </si>
  <si>
    <t>LV Test tail Version 1.12</t>
  </si>
  <si>
    <t>Duccio said not necessary</t>
  </si>
  <si>
    <t>Duccio said unnecessery</t>
  </si>
  <si>
    <t>Duccio said unnecessary</t>
  </si>
  <si>
    <t>FNAL Total Needs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</si>
</sst>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15" xfId="20" applyBorder="1" applyAlignment="1">
      <alignment/>
    </xf>
    <xf numFmtId="14" fontId="0" fillId="0" borderId="7" xfId="0" applyNumberFormat="1" applyBorder="1" applyAlignment="1">
      <alignment/>
    </xf>
    <xf numFmtId="0" fontId="4" fillId="0" borderId="11" xfId="20" applyBorder="1" applyAlignment="1">
      <alignment/>
    </xf>
    <xf numFmtId="0" fontId="4" fillId="0" borderId="0" xfId="20" applyBorder="1" applyAlignment="1">
      <alignment/>
    </xf>
    <xf numFmtId="0" fontId="4" fillId="0" borderId="0" xfId="20" applyFill="1" applyBorder="1" applyAlignment="1">
      <alignment/>
    </xf>
    <xf numFmtId="14" fontId="0" fillId="0" borderId="6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4" fillId="0" borderId="15" xfId="20" applyFont="1" applyBorder="1" applyAlignment="1">
      <alignment/>
    </xf>
    <xf numFmtId="0" fontId="4" fillId="0" borderId="0" xfId="2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17" fontId="0" fillId="0" borderId="15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4" fillId="0" borderId="14" xfId="20" applyFont="1" applyBorder="1" applyAlignment="1">
      <alignment/>
    </xf>
    <xf numFmtId="14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15" xfId="20" applyNumberFormat="1" applyBorder="1" applyAlignment="1">
      <alignment/>
    </xf>
    <xf numFmtId="49" fontId="4" fillId="0" borderId="0" xfId="20" applyNumberFormat="1" applyBorder="1" applyAlignment="1">
      <alignment/>
    </xf>
    <xf numFmtId="49" fontId="4" fillId="0" borderId="11" xfId="20" applyNumberFormat="1" applyBorder="1" applyAlignment="1">
      <alignment/>
    </xf>
    <xf numFmtId="49" fontId="4" fillId="0" borderId="0" xfId="2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49" fontId="0" fillId="2" borderId="0" xfId="0" applyNumberFormat="1" applyFill="1" applyBorder="1" applyAlignment="1">
      <alignment/>
    </xf>
    <xf numFmtId="0" fontId="4" fillId="2" borderId="0" xfId="2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11" xfId="20" applyFill="1" applyBorder="1" applyAlignment="1">
      <alignment/>
    </xf>
    <xf numFmtId="0" fontId="0" fillId="0" borderId="8" xfId="0" applyFill="1" applyBorder="1" applyAlignment="1">
      <alignment/>
    </xf>
    <xf numFmtId="0" fontId="4" fillId="0" borderId="15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fill>
        <patternFill>
          <bgColor rgb="FFFFFF00"/>
        </patternFill>
      </fill>
      <border/>
    </dxf>
    <dxf>
      <font>
        <color rgb="FF00FF00"/>
      </font>
      <border/>
    </dxf>
    <dxf>
      <font>
        <color auto="1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@fnal.gov" TargetMode="External" /><Relationship Id="rId2" Type="http://schemas.openxmlformats.org/officeDocument/2006/relationships/hyperlink" Target="mailto:leonard@fnal.gov" TargetMode="External" /><Relationship Id="rId3" Type="http://schemas.openxmlformats.org/officeDocument/2006/relationships/hyperlink" Target="mailto:sburke@hep.ucsb.edu" TargetMode="External" /><Relationship Id="rId4" Type="http://schemas.openxmlformats.org/officeDocument/2006/relationships/hyperlink" Target="mailto:sburke@hep.ucsb.edu" TargetMode="External" /><Relationship Id="rId5" Type="http://schemas.openxmlformats.org/officeDocument/2006/relationships/hyperlink" Target="mailto:sburke@hep.ucsb.edu" TargetMode="External" /><Relationship Id="rId6" Type="http://schemas.openxmlformats.org/officeDocument/2006/relationships/hyperlink" Target="mailto:sburke@hep.ucsb.edu" TargetMode="External" /><Relationship Id="rId7" Type="http://schemas.openxmlformats.org/officeDocument/2006/relationships/hyperlink" Target="mailto:leonard@fnal.gov" TargetMode="External" /><Relationship Id="rId8" Type="http://schemas.openxmlformats.org/officeDocument/2006/relationships/hyperlink" Target="mailto:leonard@fnal.gov" TargetMode="External" /><Relationship Id="rId9" Type="http://schemas.openxmlformats.org/officeDocument/2006/relationships/hyperlink" Target="mailto:sburke@hep.ucsb.edu" TargetMode="External" /><Relationship Id="rId10" Type="http://schemas.openxmlformats.org/officeDocument/2006/relationships/hyperlink" Target="mailto:sburke@hep.ucsb.edu" TargetMode="External" /><Relationship Id="rId11" Type="http://schemas.openxmlformats.org/officeDocument/2006/relationships/hyperlink" Target="mailto:leonard@fnal.gov" TargetMode="External" /><Relationship Id="rId12" Type="http://schemas.openxmlformats.org/officeDocument/2006/relationships/hyperlink" Target="mailto:leonard@fnal.gov" TargetMode="External" /><Relationship Id="rId13" Type="http://schemas.openxmlformats.org/officeDocument/2006/relationships/hyperlink" Target="mailto:Alan.Honma@cern.ch" TargetMode="External" /><Relationship Id="rId14" Type="http://schemas.openxmlformats.org/officeDocument/2006/relationships/hyperlink" Target="mailto:dhale@hep.ucsb.edu" TargetMode="External" /><Relationship Id="rId15" Type="http://schemas.openxmlformats.org/officeDocument/2006/relationships/hyperlink" Target="mailto:dhale@hep.ucsb.edu" TargetMode="External" /><Relationship Id="rId16" Type="http://schemas.openxmlformats.org/officeDocument/2006/relationships/hyperlink" Target="mailto:dhale@hep.ucsb.edu" TargetMode="External" /><Relationship Id="rId17" Type="http://schemas.openxmlformats.org/officeDocument/2006/relationships/hyperlink" Target="mailto:dhale@hep.ucsb.edu" TargetMode="External" /><Relationship Id="rId18" Type="http://schemas.openxmlformats.org/officeDocument/2006/relationships/hyperlink" Target="mailto:Alan.Honma@cern.ch" TargetMode="External" /><Relationship Id="rId19" Type="http://schemas.openxmlformats.org/officeDocument/2006/relationships/hyperlink" Target="mailto:Alan.Honma@cern.ch" TargetMode="External" /><Relationship Id="rId20" Type="http://schemas.openxmlformats.org/officeDocument/2006/relationships/hyperlink" Target="mailto:dhale@hep.ucsb.edu" TargetMode="External" /><Relationship Id="rId21" Type="http://schemas.openxmlformats.org/officeDocument/2006/relationships/hyperlink" Target="mailto:dhale@hep.ucsb.edu" TargetMode="External" /><Relationship Id="rId22" Type="http://schemas.openxmlformats.org/officeDocument/2006/relationships/hyperlink" Target="mailto:dhale@hep.ucsb.edu" TargetMode="External" /><Relationship Id="rId23" Type="http://schemas.openxmlformats.org/officeDocument/2006/relationships/hyperlink" Target="mailto:dhale@hep.ucsb.edu" TargetMode="External" /><Relationship Id="rId24" Type="http://schemas.openxmlformats.org/officeDocument/2006/relationships/hyperlink" Target="mailto:leonard@fnal.gov" TargetMode="External" /><Relationship Id="rId25" Type="http://schemas.openxmlformats.org/officeDocument/2006/relationships/hyperlink" Target="mailto:leonard@fnal.gov" TargetMode="External" /><Relationship Id="rId26" Type="http://schemas.openxmlformats.org/officeDocument/2006/relationships/hyperlink" Target="mailto:dhale@hep.ucsb.edu" TargetMode="External" /><Relationship Id="rId27" Type="http://schemas.openxmlformats.org/officeDocument/2006/relationships/hyperlink" Target="mailto:dhale@hep.ucsb.edu" TargetMode="External" /><Relationship Id="rId28" Type="http://schemas.openxmlformats.org/officeDocument/2006/relationships/hyperlink" Target="mailto:dhale@hep.ucsb.edu" TargetMode="External" /><Relationship Id="rId29" Type="http://schemas.openxmlformats.org/officeDocument/2006/relationships/hyperlink" Target="mailto:dhale@hep.ucsb.edu" TargetMode="External" /><Relationship Id="rId30" Type="http://schemas.openxmlformats.org/officeDocument/2006/relationships/hyperlink" Target="mailto:dhale@hep.ucsb.edu" TargetMode="External" /><Relationship Id="rId31" Type="http://schemas.openxmlformats.org/officeDocument/2006/relationships/hyperlink" Target="mailto:dhale@hep.ucsb.edu" TargetMode="External" /><Relationship Id="rId32" Type="http://schemas.openxmlformats.org/officeDocument/2006/relationships/hyperlink" Target="mailto:dhale@hep.ucsb.edu" TargetMode="External" /><Relationship Id="rId33" Type="http://schemas.openxmlformats.org/officeDocument/2006/relationships/hyperlink" Target="mailto:sburke@hep.ucsb.edu" TargetMode="External" /><Relationship Id="rId34" Type="http://schemas.openxmlformats.org/officeDocument/2006/relationships/hyperlink" Target="mailto:sburke@hep.ucsb.edu" TargetMode="External" /><Relationship Id="rId35" Type="http://schemas.openxmlformats.org/officeDocument/2006/relationships/hyperlink" Target="mailto:sburke@hep.ucsb.edu" TargetMode="External" /><Relationship Id="rId36" Type="http://schemas.openxmlformats.org/officeDocument/2006/relationships/hyperlink" Target="mailto:leonard@fnal.gov" TargetMode="External" /><Relationship Id="rId37" Type="http://schemas.openxmlformats.org/officeDocument/2006/relationships/hyperlink" Target="mailto:sburke@hep.ucsb.edu" TargetMode="External" /><Relationship Id="rId38" Type="http://schemas.openxmlformats.org/officeDocument/2006/relationships/hyperlink" Target="mailto:mnich@physik.rwth-aachen.de" TargetMode="External" /><Relationship Id="rId39" Type="http://schemas.openxmlformats.org/officeDocument/2006/relationships/hyperlink" Target="mailto:mnich@physik.rwth-aachen.de" TargetMode="External" /><Relationship Id="rId40" Type="http://schemas.openxmlformats.org/officeDocument/2006/relationships/hyperlink" Target="mailto:mnich@physik.rwth-aachen.de" TargetMode="External" /><Relationship Id="rId41" Type="http://schemas.openxmlformats.org/officeDocument/2006/relationships/hyperlink" Target="mailto:mnich@physik.rwth-aachen.de" TargetMode="External" /><Relationship Id="rId42" Type="http://schemas.openxmlformats.org/officeDocument/2006/relationships/hyperlink" Target="mailto:mnich@physik.rwth-aachen.de" TargetMode="External" /><Relationship Id="rId43" Type="http://schemas.openxmlformats.org/officeDocument/2006/relationships/hyperlink" Target="mailto:patrice.seigrist@cern.ch" TargetMode="External" /><Relationship Id="rId44" Type="http://schemas.openxmlformats.org/officeDocument/2006/relationships/hyperlink" Target="mailto:patrice.seigrist@cern.ch" TargetMode="External" /><Relationship Id="rId45" Type="http://schemas.openxmlformats.org/officeDocument/2006/relationships/hyperlink" Target="mailto:patrice.seigrist@cern.ch" TargetMode="External" /><Relationship Id="rId46" Type="http://schemas.openxmlformats.org/officeDocument/2006/relationships/hyperlink" Target="mailto:patrice.seigrist@cern.ch" TargetMode="External" /><Relationship Id="rId47" Type="http://schemas.openxmlformats.org/officeDocument/2006/relationships/hyperlink" Target="mailto:patrice.seigrist@cern.ch" TargetMode="External" /><Relationship Id="rId48" Type="http://schemas.openxmlformats.org/officeDocument/2006/relationships/hyperlink" Target="mailto:patrice.seigrist@cern.ch" TargetMode="External" /><Relationship Id="rId49" Type="http://schemas.openxmlformats.org/officeDocument/2006/relationships/hyperlink" Target="mailto:patrice.seigrist@cern.ch" TargetMode="External" /><Relationship Id="rId50" Type="http://schemas.openxmlformats.org/officeDocument/2006/relationships/hyperlink" Target="mailto:patrice.seigrist@cern.ch" TargetMode="External" /><Relationship Id="rId51" Type="http://schemas.openxmlformats.org/officeDocument/2006/relationships/hyperlink" Target="mailto:patrice.seigrist@cern.ch" TargetMode="External" /><Relationship Id="rId52" Type="http://schemas.openxmlformats.org/officeDocument/2006/relationships/hyperlink" Target="mailto:patrice.seigrist@cern.ch" TargetMode="External" /><Relationship Id="rId53" Type="http://schemas.openxmlformats.org/officeDocument/2006/relationships/hyperlink" Target="mailto:patrice.seigrist@cern.ch" TargetMode="External" /><Relationship Id="rId54" Type="http://schemas.openxmlformats.org/officeDocument/2006/relationships/hyperlink" Target="mailto:patrice.seigrist@cern.ch" TargetMode="External" /><Relationship Id="rId55" Type="http://schemas.openxmlformats.org/officeDocument/2006/relationships/hyperlink" Target="mailto:wim.beaumont@ua.ac.be" TargetMode="External" /><Relationship Id="rId56" Type="http://schemas.openxmlformats.org/officeDocument/2006/relationships/hyperlink" Target="mailto:wim.beaumont@ua.ac.be" TargetMode="External" /><Relationship Id="rId57" Type="http://schemas.openxmlformats.org/officeDocument/2006/relationships/hyperlink" Target="mailto:dirkes@iekp.fzk.de" TargetMode="External" /><Relationship Id="rId58" Type="http://schemas.openxmlformats.org/officeDocument/2006/relationships/hyperlink" Target="mailto:dirkes@iekp.fzk.de" TargetMode="External" /><Relationship Id="rId59" Type="http://schemas.openxmlformats.org/officeDocument/2006/relationships/hyperlink" Target="mailto:dirkes@iekp.fzk.de" TargetMode="External" /><Relationship Id="rId60" Type="http://schemas.openxmlformats.org/officeDocument/2006/relationships/hyperlink" Target="mailto:dirkes@iekp.fzk.de" TargetMode="External" /><Relationship Id="rId61" Type="http://schemas.openxmlformats.org/officeDocument/2006/relationships/hyperlink" Target="mailto:arcs-devel@gondor.com" TargetMode="External" /><Relationship Id="rId62" Type="http://schemas.openxmlformats.org/officeDocument/2006/relationships/hyperlink" Target="mailto:arcs-devel@gondor.com" TargetMode="External" /><Relationship Id="rId63" Type="http://schemas.openxmlformats.org/officeDocument/2006/relationships/hyperlink" Target="mailto:arcs-devel@gondor.com" TargetMode="External" /><Relationship Id="rId64" Type="http://schemas.openxmlformats.org/officeDocument/2006/relationships/hyperlink" Target="mailto:arcs-devel@gondor.com" TargetMode="External" /><Relationship Id="rId65" Type="http://schemas.openxmlformats.org/officeDocument/2006/relationships/hyperlink" Target="mailto:arcs-devel@gondor.com" TargetMode="External" /><Relationship Id="rId66" Type="http://schemas.openxmlformats.org/officeDocument/2006/relationships/hyperlink" Target="mailto:arcs-devel@gondor.com" TargetMode="External" /><Relationship Id="rId67" Type="http://schemas.openxmlformats.org/officeDocument/2006/relationships/hyperlink" Target="mailto:mnich@physik.rwth-aachen.de" TargetMode="External" /><Relationship Id="rId68" Type="http://schemas.openxmlformats.org/officeDocument/2006/relationships/hyperlink" Target="mailto:Gail.Hanson@ucr.edu" TargetMode="External" /><Relationship Id="rId69" Type="http://schemas.openxmlformats.org/officeDocument/2006/relationships/hyperlink" Target="mailto:Gail.Hanson@ucr.edu" TargetMode="External" /><Relationship Id="rId70" Type="http://schemas.openxmlformats.org/officeDocument/2006/relationships/hyperlink" Target="mailto:leonard@fnal.gov" TargetMode="External" /><Relationship Id="rId71" Type="http://schemas.openxmlformats.org/officeDocument/2006/relationships/hyperlink" Target="mailto:sales.us@weiner-d,com" TargetMode="External" /><Relationship Id="rId72" Type="http://schemas.openxmlformats.org/officeDocument/2006/relationships/hyperlink" Target="mailto:Ariella.Cattai@cern.ch" TargetMode="External" /><Relationship Id="rId73" Type="http://schemas.openxmlformats.org/officeDocument/2006/relationships/hyperlink" Target="mailto:demaria@to.infn.it" TargetMode="External" /><Relationship Id="rId74" Type="http://schemas.openxmlformats.org/officeDocument/2006/relationships/hyperlink" Target="mailto:demaria@to.infn.it" TargetMode="External" /><Relationship Id="rId75" Type="http://schemas.openxmlformats.org/officeDocument/2006/relationships/hyperlink" Target="mailto:regina@phys.ksu.edu" TargetMode="External" /><Relationship Id="rId76" Type="http://schemas.openxmlformats.org/officeDocument/2006/relationships/hyperlink" Target="mailto:tipton@pas.rochester.edu" TargetMode="External" /><Relationship Id="rId77" Type="http://schemas.openxmlformats.org/officeDocument/2006/relationships/hyperlink" Target="mailto:tipton@pas.rochester.edu" TargetMode="External" /><Relationship Id="rId78" Type="http://schemas.openxmlformats.org/officeDocument/2006/relationships/hyperlink" Target="mailto:tipton@pas.rochester.edu" TargetMode="External" /><Relationship Id="rId79" Type="http://schemas.openxmlformats.org/officeDocument/2006/relationships/hyperlink" Target="mailto:tipton@pas.rochester.edu" TargetMode="External" /><Relationship Id="rId80" Type="http://schemas.openxmlformats.org/officeDocument/2006/relationships/hyperlink" Target="mailto:tipton@pas.rochester.edu" TargetMode="External" /><Relationship Id="rId81" Type="http://schemas.openxmlformats.org/officeDocument/2006/relationships/hyperlink" Target="mailto:patrice.seigrist@cern.ch" TargetMode="External" /><Relationship Id="rId82" Type="http://schemas.openxmlformats.org/officeDocument/2006/relationships/hyperlink" Target="mailto:wim.beaumont@ua.ac.be" TargetMode="External" /><Relationship Id="rId83" Type="http://schemas.openxmlformats.org/officeDocument/2006/relationships/hyperlink" Target="mailto:patrice.siegrist@cern.ch" TargetMode="External" /><Relationship Id="rId84" Type="http://schemas.openxmlformats.org/officeDocument/2006/relationships/hyperlink" Target="mailto:sburke@hep.ucsb.edu" TargetMode="External" /><Relationship Id="rId85" Type="http://schemas.openxmlformats.org/officeDocument/2006/relationships/hyperlink" Target="mailto:sburke@hep.ucsb.edu" TargetMode="External" /><Relationship Id="rId86" Type="http://schemas.openxmlformats.org/officeDocument/2006/relationships/hyperlink" Target="mailto:sburke@hep.ucsb.edu" TargetMode="External" /><Relationship Id="rId87" Type="http://schemas.openxmlformats.org/officeDocument/2006/relationships/hyperlink" Target="mailto:sburke@hep.ucsb.edu" TargetMode="External" /><Relationship Id="rId88" Type="http://schemas.openxmlformats.org/officeDocument/2006/relationships/hyperlink" Target="mailto:sburke@hep.ucsb.edu" TargetMode="External" /><Relationship Id="rId89" Type="http://schemas.openxmlformats.org/officeDocument/2006/relationships/hyperlink" Target="mailto:sburke@hep.ucsb.edu" TargetMode="External" /><Relationship Id="rId90" Type="http://schemas.openxmlformats.org/officeDocument/2006/relationships/hyperlink" Target="mailto:sburke@hep.ucsb.edu" TargetMode="External" /><Relationship Id="rId91" Type="http://schemas.openxmlformats.org/officeDocument/2006/relationships/hyperlink" Target="mailto:sburke@hep.ucsb.edu" TargetMode="External" /><Relationship Id="rId92" Type="http://schemas.openxmlformats.org/officeDocument/2006/relationships/hyperlink" Target="mailto:sburke@hep.ucsb.edu" TargetMode="External" /><Relationship Id="rId93" Type="http://schemas.openxmlformats.org/officeDocument/2006/relationships/hyperlink" Target="mailto:sburke@hep.ucsb.edu" TargetMode="External" /><Relationship Id="rId9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@fnal.gov" TargetMode="External" /><Relationship Id="rId2" Type="http://schemas.openxmlformats.org/officeDocument/2006/relationships/hyperlink" Target="mailto:leonard@fnal.gov" TargetMode="External" /><Relationship Id="rId3" Type="http://schemas.openxmlformats.org/officeDocument/2006/relationships/hyperlink" Target="mailto:sburke@hep.ucsb.edu" TargetMode="External" /><Relationship Id="rId4" Type="http://schemas.openxmlformats.org/officeDocument/2006/relationships/hyperlink" Target="mailto:sburke@hep.ucsb.edu" TargetMode="External" /><Relationship Id="rId5" Type="http://schemas.openxmlformats.org/officeDocument/2006/relationships/hyperlink" Target="mailto:sburke@hep.ucsb.edu" TargetMode="External" /><Relationship Id="rId6" Type="http://schemas.openxmlformats.org/officeDocument/2006/relationships/hyperlink" Target="mailto:sburke@hep.ucsb.edu" TargetMode="External" /><Relationship Id="rId7" Type="http://schemas.openxmlformats.org/officeDocument/2006/relationships/hyperlink" Target="mailto:leonard@fnal.gov" TargetMode="External" /><Relationship Id="rId8" Type="http://schemas.openxmlformats.org/officeDocument/2006/relationships/hyperlink" Target="mailto:leonard@fnal.gov" TargetMode="External" /><Relationship Id="rId9" Type="http://schemas.openxmlformats.org/officeDocument/2006/relationships/hyperlink" Target="mailto:sburke@hep.ucsb.edu" TargetMode="External" /><Relationship Id="rId10" Type="http://schemas.openxmlformats.org/officeDocument/2006/relationships/hyperlink" Target="mailto:sburke@hep.ucsb.edu" TargetMode="External" /><Relationship Id="rId11" Type="http://schemas.openxmlformats.org/officeDocument/2006/relationships/hyperlink" Target="mailto:leonard@fnal.gov" TargetMode="External" /><Relationship Id="rId12" Type="http://schemas.openxmlformats.org/officeDocument/2006/relationships/hyperlink" Target="mailto:leonard@fnal.gov" TargetMode="External" /><Relationship Id="rId13" Type="http://schemas.openxmlformats.org/officeDocument/2006/relationships/hyperlink" Target="mailto:Alan.Honma@cern.ch" TargetMode="External" /><Relationship Id="rId14" Type="http://schemas.openxmlformats.org/officeDocument/2006/relationships/hyperlink" Target="mailto:dhale@hep.ucsb.edu" TargetMode="External" /><Relationship Id="rId15" Type="http://schemas.openxmlformats.org/officeDocument/2006/relationships/hyperlink" Target="mailto:dhale@hep.ucsb.edu" TargetMode="External" /><Relationship Id="rId16" Type="http://schemas.openxmlformats.org/officeDocument/2006/relationships/hyperlink" Target="mailto:dhale@hep.ucsb.edu" TargetMode="External" /><Relationship Id="rId17" Type="http://schemas.openxmlformats.org/officeDocument/2006/relationships/hyperlink" Target="mailto:dhale@hep.ucsb.edu" TargetMode="External" /><Relationship Id="rId18" Type="http://schemas.openxmlformats.org/officeDocument/2006/relationships/hyperlink" Target="mailto:Alan.Honma@cern.ch" TargetMode="External" /><Relationship Id="rId19" Type="http://schemas.openxmlformats.org/officeDocument/2006/relationships/hyperlink" Target="mailto:Alan.Honma@cern.ch" TargetMode="External" /><Relationship Id="rId20" Type="http://schemas.openxmlformats.org/officeDocument/2006/relationships/hyperlink" Target="mailto:dhale@hep.ucsb.edu" TargetMode="External" /><Relationship Id="rId21" Type="http://schemas.openxmlformats.org/officeDocument/2006/relationships/hyperlink" Target="mailto:dhale@hep.ucsb.edu" TargetMode="External" /><Relationship Id="rId22" Type="http://schemas.openxmlformats.org/officeDocument/2006/relationships/hyperlink" Target="mailto:dhale@hep.ucsb.edu" TargetMode="External" /><Relationship Id="rId23" Type="http://schemas.openxmlformats.org/officeDocument/2006/relationships/hyperlink" Target="mailto:dhale@hep.ucsb.edu" TargetMode="External" /><Relationship Id="rId24" Type="http://schemas.openxmlformats.org/officeDocument/2006/relationships/hyperlink" Target="mailto:leonard@fnal.gov" TargetMode="External" /><Relationship Id="rId25" Type="http://schemas.openxmlformats.org/officeDocument/2006/relationships/hyperlink" Target="mailto:leonard@fnal.gov" TargetMode="External" /><Relationship Id="rId26" Type="http://schemas.openxmlformats.org/officeDocument/2006/relationships/hyperlink" Target="mailto:dhale@hep.ucsb.edu" TargetMode="External" /><Relationship Id="rId27" Type="http://schemas.openxmlformats.org/officeDocument/2006/relationships/hyperlink" Target="mailto:dhale@hep.ucsb.edu" TargetMode="External" /><Relationship Id="rId28" Type="http://schemas.openxmlformats.org/officeDocument/2006/relationships/hyperlink" Target="mailto:dhale@hep.ucsb.edu" TargetMode="External" /><Relationship Id="rId29" Type="http://schemas.openxmlformats.org/officeDocument/2006/relationships/hyperlink" Target="mailto:dhale@hep.ucsb.edu" TargetMode="External" /><Relationship Id="rId30" Type="http://schemas.openxmlformats.org/officeDocument/2006/relationships/hyperlink" Target="mailto:dhale@hep.ucsb.edu" TargetMode="External" /><Relationship Id="rId31" Type="http://schemas.openxmlformats.org/officeDocument/2006/relationships/hyperlink" Target="mailto:dhale@hep.ucsb.edu" TargetMode="External" /><Relationship Id="rId32" Type="http://schemas.openxmlformats.org/officeDocument/2006/relationships/hyperlink" Target="mailto:dhale@hep.ucsb.edu" TargetMode="External" /><Relationship Id="rId33" Type="http://schemas.openxmlformats.org/officeDocument/2006/relationships/hyperlink" Target="mailto:sburke@hep.ucsb.edu" TargetMode="External" /><Relationship Id="rId34" Type="http://schemas.openxmlformats.org/officeDocument/2006/relationships/hyperlink" Target="mailto:sburke@hep.ucsb.edu" TargetMode="External" /><Relationship Id="rId35" Type="http://schemas.openxmlformats.org/officeDocument/2006/relationships/hyperlink" Target="mailto:sburke@hep.ucsb.edu" TargetMode="External" /><Relationship Id="rId36" Type="http://schemas.openxmlformats.org/officeDocument/2006/relationships/hyperlink" Target="mailto:leonard@fnal.gov" TargetMode="External" /><Relationship Id="rId37" Type="http://schemas.openxmlformats.org/officeDocument/2006/relationships/hyperlink" Target="mailto:sburke@hep.ucsb.edu" TargetMode="External" /><Relationship Id="rId38" Type="http://schemas.openxmlformats.org/officeDocument/2006/relationships/hyperlink" Target="mailto:mnich@physik.rwth-aachen.de" TargetMode="External" /><Relationship Id="rId39" Type="http://schemas.openxmlformats.org/officeDocument/2006/relationships/hyperlink" Target="mailto:mnich@physik.rwth-aachen.de" TargetMode="External" /><Relationship Id="rId40" Type="http://schemas.openxmlformats.org/officeDocument/2006/relationships/hyperlink" Target="mailto:mnich@physik.rwth-aachen.de" TargetMode="External" /><Relationship Id="rId41" Type="http://schemas.openxmlformats.org/officeDocument/2006/relationships/hyperlink" Target="mailto:mnich@physik.rwth-aachen.de" TargetMode="External" /><Relationship Id="rId42" Type="http://schemas.openxmlformats.org/officeDocument/2006/relationships/hyperlink" Target="mailto:mnich@physik.rwth-aachen.de" TargetMode="External" /><Relationship Id="rId43" Type="http://schemas.openxmlformats.org/officeDocument/2006/relationships/hyperlink" Target="mailto:patrice.seigrist@cern.ch" TargetMode="External" /><Relationship Id="rId44" Type="http://schemas.openxmlformats.org/officeDocument/2006/relationships/hyperlink" Target="mailto:patrice.seigrist@cern.ch" TargetMode="External" /><Relationship Id="rId45" Type="http://schemas.openxmlformats.org/officeDocument/2006/relationships/hyperlink" Target="mailto:patrice.seigrist@cern.ch" TargetMode="External" /><Relationship Id="rId46" Type="http://schemas.openxmlformats.org/officeDocument/2006/relationships/hyperlink" Target="mailto:patrice.seigrist@cern.ch" TargetMode="External" /><Relationship Id="rId47" Type="http://schemas.openxmlformats.org/officeDocument/2006/relationships/hyperlink" Target="mailto:patrice.seigrist@cern.ch" TargetMode="External" /><Relationship Id="rId48" Type="http://schemas.openxmlformats.org/officeDocument/2006/relationships/hyperlink" Target="mailto:patrice.seigrist@cern.ch" TargetMode="External" /><Relationship Id="rId49" Type="http://schemas.openxmlformats.org/officeDocument/2006/relationships/hyperlink" Target="mailto:patrice.seigrist@cern.ch" TargetMode="External" /><Relationship Id="rId50" Type="http://schemas.openxmlformats.org/officeDocument/2006/relationships/hyperlink" Target="mailto:patrice.seigrist@cern.ch" TargetMode="External" /><Relationship Id="rId51" Type="http://schemas.openxmlformats.org/officeDocument/2006/relationships/hyperlink" Target="mailto:patrice.seigrist@cern.ch" TargetMode="External" /><Relationship Id="rId52" Type="http://schemas.openxmlformats.org/officeDocument/2006/relationships/hyperlink" Target="mailto:patrice.seigrist@cern.ch" TargetMode="External" /><Relationship Id="rId53" Type="http://schemas.openxmlformats.org/officeDocument/2006/relationships/hyperlink" Target="mailto:patrice.seigrist@cern.ch" TargetMode="External" /><Relationship Id="rId54" Type="http://schemas.openxmlformats.org/officeDocument/2006/relationships/hyperlink" Target="mailto:patrice.seigrist@cern.ch" TargetMode="External" /><Relationship Id="rId55" Type="http://schemas.openxmlformats.org/officeDocument/2006/relationships/hyperlink" Target="mailto:wim.beaumont@ua.ac.be" TargetMode="External" /><Relationship Id="rId56" Type="http://schemas.openxmlformats.org/officeDocument/2006/relationships/hyperlink" Target="mailto:wim.beaumont@ua.ac.be" TargetMode="External" /><Relationship Id="rId57" Type="http://schemas.openxmlformats.org/officeDocument/2006/relationships/hyperlink" Target="mailto:dirkes@iekp.fzk.de" TargetMode="External" /><Relationship Id="rId58" Type="http://schemas.openxmlformats.org/officeDocument/2006/relationships/hyperlink" Target="mailto:dirkes@iekp.fzk.de" TargetMode="External" /><Relationship Id="rId59" Type="http://schemas.openxmlformats.org/officeDocument/2006/relationships/hyperlink" Target="mailto:dirkes@iekp.fzk.de" TargetMode="External" /><Relationship Id="rId60" Type="http://schemas.openxmlformats.org/officeDocument/2006/relationships/hyperlink" Target="mailto:dirkes@iekp.fzk.de" TargetMode="External" /><Relationship Id="rId61" Type="http://schemas.openxmlformats.org/officeDocument/2006/relationships/hyperlink" Target="mailto:arcs-devel@gondor.com" TargetMode="External" /><Relationship Id="rId62" Type="http://schemas.openxmlformats.org/officeDocument/2006/relationships/hyperlink" Target="mailto:arcs-devel@gondor.com" TargetMode="External" /><Relationship Id="rId63" Type="http://schemas.openxmlformats.org/officeDocument/2006/relationships/hyperlink" Target="mailto:arcs-devel@gondor.com" TargetMode="External" /><Relationship Id="rId64" Type="http://schemas.openxmlformats.org/officeDocument/2006/relationships/hyperlink" Target="mailto:arcs-devel@gondor.com" TargetMode="External" /><Relationship Id="rId65" Type="http://schemas.openxmlformats.org/officeDocument/2006/relationships/hyperlink" Target="mailto:arcs-devel@gondor.com" TargetMode="External" /><Relationship Id="rId66" Type="http://schemas.openxmlformats.org/officeDocument/2006/relationships/hyperlink" Target="mailto:arcs-devel@gondor.com" TargetMode="External" /><Relationship Id="rId67" Type="http://schemas.openxmlformats.org/officeDocument/2006/relationships/hyperlink" Target="mailto:mnich@physik.rwth-aachen.de" TargetMode="External" /><Relationship Id="rId68" Type="http://schemas.openxmlformats.org/officeDocument/2006/relationships/hyperlink" Target="mailto:Gail.Hanson@ucr.edu" TargetMode="External" /><Relationship Id="rId69" Type="http://schemas.openxmlformats.org/officeDocument/2006/relationships/hyperlink" Target="mailto:Gail.Hanson@ucr.edu" TargetMode="External" /><Relationship Id="rId70" Type="http://schemas.openxmlformats.org/officeDocument/2006/relationships/hyperlink" Target="mailto:leonard@fnal.gov" TargetMode="External" /><Relationship Id="rId71" Type="http://schemas.openxmlformats.org/officeDocument/2006/relationships/hyperlink" Target="mailto:sales.us@weiner-d,com" TargetMode="External" /><Relationship Id="rId72" Type="http://schemas.openxmlformats.org/officeDocument/2006/relationships/hyperlink" Target="mailto:Ariella.Cattai@cern.ch" TargetMode="External" /><Relationship Id="rId73" Type="http://schemas.openxmlformats.org/officeDocument/2006/relationships/hyperlink" Target="mailto:demaria@to.infn.it" TargetMode="External" /><Relationship Id="rId74" Type="http://schemas.openxmlformats.org/officeDocument/2006/relationships/hyperlink" Target="mailto:demaria@to.infn.it" TargetMode="External" /><Relationship Id="rId75" Type="http://schemas.openxmlformats.org/officeDocument/2006/relationships/hyperlink" Target="mailto:regina@phys.ksu.edu" TargetMode="External" /><Relationship Id="rId76" Type="http://schemas.openxmlformats.org/officeDocument/2006/relationships/hyperlink" Target="mailto:tipton@pas.rochester.edu" TargetMode="External" /><Relationship Id="rId77" Type="http://schemas.openxmlformats.org/officeDocument/2006/relationships/hyperlink" Target="mailto:tipton@pas.rochester.edu" TargetMode="External" /><Relationship Id="rId78" Type="http://schemas.openxmlformats.org/officeDocument/2006/relationships/hyperlink" Target="mailto:tipton@pas.rochester.edu" TargetMode="External" /><Relationship Id="rId79" Type="http://schemas.openxmlformats.org/officeDocument/2006/relationships/hyperlink" Target="mailto:tipton@pas.rochester.edu" TargetMode="External" /><Relationship Id="rId80" Type="http://schemas.openxmlformats.org/officeDocument/2006/relationships/hyperlink" Target="mailto:tipton@pas.rochester.edu" TargetMode="External" /><Relationship Id="rId81" Type="http://schemas.openxmlformats.org/officeDocument/2006/relationships/hyperlink" Target="mailto:patrice.seigrist@cern.ch" TargetMode="External" /><Relationship Id="rId82" Type="http://schemas.openxmlformats.org/officeDocument/2006/relationships/hyperlink" Target="mailto:wim.beaumont@ua.ac.be" TargetMode="External" /><Relationship Id="rId83" Type="http://schemas.openxmlformats.org/officeDocument/2006/relationships/hyperlink" Target="mailto:patrice.siegrist@cern.ch" TargetMode="External" /><Relationship Id="rId84" Type="http://schemas.openxmlformats.org/officeDocument/2006/relationships/hyperlink" Target="mailto:sburke@hep.ucsb.edu" TargetMode="External" /><Relationship Id="rId85" Type="http://schemas.openxmlformats.org/officeDocument/2006/relationships/hyperlink" Target="mailto:sburke@hep.ucsb.edu" TargetMode="External" /><Relationship Id="rId86" Type="http://schemas.openxmlformats.org/officeDocument/2006/relationships/hyperlink" Target="mailto:sburke@hep.ucsb.edu" TargetMode="External" /><Relationship Id="rId87" Type="http://schemas.openxmlformats.org/officeDocument/2006/relationships/hyperlink" Target="mailto:sburke@hep.ucsb.edu" TargetMode="External" /><Relationship Id="rId88" Type="http://schemas.openxmlformats.org/officeDocument/2006/relationships/hyperlink" Target="mailto:sburke@hep.ucsb.edu" TargetMode="External" /><Relationship Id="rId89" Type="http://schemas.openxmlformats.org/officeDocument/2006/relationships/hyperlink" Target="mailto:sburke@hep.ucsb.edu" TargetMode="External" /><Relationship Id="rId90" Type="http://schemas.openxmlformats.org/officeDocument/2006/relationships/hyperlink" Target="mailto:sburke@hep.ucsb.edu" TargetMode="External" /><Relationship Id="rId91" Type="http://schemas.openxmlformats.org/officeDocument/2006/relationships/hyperlink" Target="mailto:sburke@hep.ucsb.edu" TargetMode="External" /><Relationship Id="rId92" Type="http://schemas.openxmlformats.org/officeDocument/2006/relationships/hyperlink" Target="mailto:sburke@hep.ucsb.edu" TargetMode="External" /><Relationship Id="rId93" Type="http://schemas.openxmlformats.org/officeDocument/2006/relationships/hyperlink" Target="mailto:sburke@hep.ucsb.edu" TargetMode="External" /><Relationship Id="rId9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@fnal.gov" TargetMode="External" /><Relationship Id="rId2" Type="http://schemas.openxmlformats.org/officeDocument/2006/relationships/hyperlink" Target="mailto:leonard@fnal.gov" TargetMode="External" /><Relationship Id="rId3" Type="http://schemas.openxmlformats.org/officeDocument/2006/relationships/hyperlink" Target="mailto:sburke@hep.ucsb.edu" TargetMode="External" /><Relationship Id="rId4" Type="http://schemas.openxmlformats.org/officeDocument/2006/relationships/hyperlink" Target="mailto:sburke@hep.ucsb.edu" TargetMode="External" /><Relationship Id="rId5" Type="http://schemas.openxmlformats.org/officeDocument/2006/relationships/hyperlink" Target="mailto:sburke@hep.ucsb.edu" TargetMode="External" /><Relationship Id="rId6" Type="http://schemas.openxmlformats.org/officeDocument/2006/relationships/hyperlink" Target="mailto:sburke@hep.ucsb.edu" TargetMode="External" /><Relationship Id="rId7" Type="http://schemas.openxmlformats.org/officeDocument/2006/relationships/hyperlink" Target="mailto:leonard@fnal.gov" TargetMode="External" /><Relationship Id="rId8" Type="http://schemas.openxmlformats.org/officeDocument/2006/relationships/hyperlink" Target="mailto:leonard@fnal.gov" TargetMode="External" /><Relationship Id="rId9" Type="http://schemas.openxmlformats.org/officeDocument/2006/relationships/hyperlink" Target="mailto:sburke@hep.ucsb.edu" TargetMode="External" /><Relationship Id="rId10" Type="http://schemas.openxmlformats.org/officeDocument/2006/relationships/hyperlink" Target="mailto:sburke@hep.ucsb.edu" TargetMode="External" /><Relationship Id="rId11" Type="http://schemas.openxmlformats.org/officeDocument/2006/relationships/hyperlink" Target="mailto:leonard@fnal.gov" TargetMode="External" /><Relationship Id="rId12" Type="http://schemas.openxmlformats.org/officeDocument/2006/relationships/hyperlink" Target="mailto:leonard@fnal.gov" TargetMode="External" /><Relationship Id="rId13" Type="http://schemas.openxmlformats.org/officeDocument/2006/relationships/hyperlink" Target="mailto:dhale@hep.ucsb.edu" TargetMode="External" /><Relationship Id="rId14" Type="http://schemas.openxmlformats.org/officeDocument/2006/relationships/hyperlink" Target="mailto:dhale@hep.ucsb.edu" TargetMode="External" /><Relationship Id="rId15" Type="http://schemas.openxmlformats.org/officeDocument/2006/relationships/hyperlink" Target="mailto:dhale@hep.ucsb.edu" TargetMode="External" /><Relationship Id="rId16" Type="http://schemas.openxmlformats.org/officeDocument/2006/relationships/hyperlink" Target="mailto:dhale@hep.ucsb.edu" TargetMode="External" /><Relationship Id="rId17" Type="http://schemas.openxmlformats.org/officeDocument/2006/relationships/hyperlink" Target="mailto:dhale@hep.ucsb.edu" TargetMode="External" /><Relationship Id="rId18" Type="http://schemas.openxmlformats.org/officeDocument/2006/relationships/hyperlink" Target="mailto:dhale@hep.ucsb.edu" TargetMode="External" /><Relationship Id="rId19" Type="http://schemas.openxmlformats.org/officeDocument/2006/relationships/hyperlink" Target="mailto:dhale@hep.ucsb.edu" TargetMode="External" /><Relationship Id="rId20" Type="http://schemas.openxmlformats.org/officeDocument/2006/relationships/hyperlink" Target="mailto:leonard@fnal.gov" TargetMode="External" /><Relationship Id="rId21" Type="http://schemas.openxmlformats.org/officeDocument/2006/relationships/hyperlink" Target="mailto:leonard@fnal.gov" TargetMode="External" /><Relationship Id="rId22" Type="http://schemas.openxmlformats.org/officeDocument/2006/relationships/hyperlink" Target="mailto:dhale@hep.ucsb.edu" TargetMode="External" /><Relationship Id="rId23" Type="http://schemas.openxmlformats.org/officeDocument/2006/relationships/hyperlink" Target="mailto:sburke@hep.ucsb.edu" TargetMode="External" /><Relationship Id="rId24" Type="http://schemas.openxmlformats.org/officeDocument/2006/relationships/hyperlink" Target="mailto:leonard@fnal.gov" TargetMode="External" /><Relationship Id="rId25" Type="http://schemas.openxmlformats.org/officeDocument/2006/relationships/hyperlink" Target="mailto:sburke@hep.ucsb.edu" TargetMode="External" /><Relationship Id="rId26" Type="http://schemas.openxmlformats.org/officeDocument/2006/relationships/hyperlink" Target="mailto:mnich@physik.rwth-aachen.de" TargetMode="External" /><Relationship Id="rId27" Type="http://schemas.openxmlformats.org/officeDocument/2006/relationships/hyperlink" Target="mailto:mnich@physik.rwth-aachen.de" TargetMode="External" /><Relationship Id="rId28" Type="http://schemas.openxmlformats.org/officeDocument/2006/relationships/hyperlink" Target="mailto:mnich@physik.rwth-aachen.de" TargetMode="External" /><Relationship Id="rId29" Type="http://schemas.openxmlformats.org/officeDocument/2006/relationships/hyperlink" Target="mailto:mnich@physik.rwth-aachen.de" TargetMode="External" /><Relationship Id="rId30" Type="http://schemas.openxmlformats.org/officeDocument/2006/relationships/hyperlink" Target="mailto:mnich@physik.rwth-aachen.de" TargetMode="External" /><Relationship Id="rId31" Type="http://schemas.openxmlformats.org/officeDocument/2006/relationships/hyperlink" Target="mailto:patrice.seigrist@cern.ch" TargetMode="External" /><Relationship Id="rId32" Type="http://schemas.openxmlformats.org/officeDocument/2006/relationships/hyperlink" Target="mailto:patrice.seigrist@cern.ch" TargetMode="External" /><Relationship Id="rId33" Type="http://schemas.openxmlformats.org/officeDocument/2006/relationships/hyperlink" Target="mailto:patrice.seigrist@cern.ch" TargetMode="External" /><Relationship Id="rId34" Type="http://schemas.openxmlformats.org/officeDocument/2006/relationships/hyperlink" Target="mailto:patrice.seigrist@cern.ch" TargetMode="External" /><Relationship Id="rId35" Type="http://schemas.openxmlformats.org/officeDocument/2006/relationships/hyperlink" Target="mailto:patrice.seigrist@cern.ch" TargetMode="External" /><Relationship Id="rId36" Type="http://schemas.openxmlformats.org/officeDocument/2006/relationships/hyperlink" Target="mailto:patrice.seigrist@cern.ch" TargetMode="External" /><Relationship Id="rId37" Type="http://schemas.openxmlformats.org/officeDocument/2006/relationships/hyperlink" Target="mailto:patrice.seigrist@cern.ch" TargetMode="External" /><Relationship Id="rId38" Type="http://schemas.openxmlformats.org/officeDocument/2006/relationships/hyperlink" Target="mailto:patrice.seigrist@cern.ch" TargetMode="External" /><Relationship Id="rId39" Type="http://schemas.openxmlformats.org/officeDocument/2006/relationships/hyperlink" Target="mailto:patrice.seigrist@cern.ch" TargetMode="External" /><Relationship Id="rId40" Type="http://schemas.openxmlformats.org/officeDocument/2006/relationships/hyperlink" Target="mailto:patrice.seigrist@cern.ch" TargetMode="External" /><Relationship Id="rId41" Type="http://schemas.openxmlformats.org/officeDocument/2006/relationships/hyperlink" Target="mailto:patrice.seigrist@cern.ch" TargetMode="External" /><Relationship Id="rId42" Type="http://schemas.openxmlformats.org/officeDocument/2006/relationships/hyperlink" Target="mailto:patrice.seigrist@cern.ch" TargetMode="External" /><Relationship Id="rId43" Type="http://schemas.openxmlformats.org/officeDocument/2006/relationships/hyperlink" Target="mailto:wim.beaumont@ua.ac.be" TargetMode="External" /><Relationship Id="rId44" Type="http://schemas.openxmlformats.org/officeDocument/2006/relationships/hyperlink" Target="mailto:wim.beaumont@ua.ac.be" TargetMode="External" /><Relationship Id="rId45" Type="http://schemas.openxmlformats.org/officeDocument/2006/relationships/hyperlink" Target="mailto:dirkes@iekp.fzk.de" TargetMode="External" /><Relationship Id="rId46" Type="http://schemas.openxmlformats.org/officeDocument/2006/relationships/hyperlink" Target="mailto:dirkes@iekp.fzk.de" TargetMode="External" /><Relationship Id="rId47" Type="http://schemas.openxmlformats.org/officeDocument/2006/relationships/hyperlink" Target="mailto:dirkes@iekp.fzk.de" TargetMode="External" /><Relationship Id="rId48" Type="http://schemas.openxmlformats.org/officeDocument/2006/relationships/hyperlink" Target="mailto:dirkes@iekp.fzk.de" TargetMode="External" /><Relationship Id="rId49" Type="http://schemas.openxmlformats.org/officeDocument/2006/relationships/hyperlink" Target="mailto:arcs-devel@gondor.com" TargetMode="External" /><Relationship Id="rId50" Type="http://schemas.openxmlformats.org/officeDocument/2006/relationships/hyperlink" Target="mailto:arcs-devel@gondor.com" TargetMode="External" /><Relationship Id="rId51" Type="http://schemas.openxmlformats.org/officeDocument/2006/relationships/hyperlink" Target="mailto:arcs-devel@gondor.com" TargetMode="External" /><Relationship Id="rId52" Type="http://schemas.openxmlformats.org/officeDocument/2006/relationships/hyperlink" Target="mailto:arcs-devel@gondor.com" TargetMode="External" /><Relationship Id="rId53" Type="http://schemas.openxmlformats.org/officeDocument/2006/relationships/hyperlink" Target="mailto:arcs-devel@gondor.com" TargetMode="External" /><Relationship Id="rId54" Type="http://schemas.openxmlformats.org/officeDocument/2006/relationships/hyperlink" Target="mailto:arcs-devel@gondor.com" TargetMode="External" /><Relationship Id="rId55" Type="http://schemas.openxmlformats.org/officeDocument/2006/relationships/hyperlink" Target="mailto:mnich@physik.rwth-aachen.de" TargetMode="External" /><Relationship Id="rId56" Type="http://schemas.openxmlformats.org/officeDocument/2006/relationships/hyperlink" Target="mailto:Gail.Hanson@ucr.edu" TargetMode="External" /><Relationship Id="rId57" Type="http://schemas.openxmlformats.org/officeDocument/2006/relationships/hyperlink" Target="mailto:Gail.Hanson@ucr.edu" TargetMode="External" /><Relationship Id="rId58" Type="http://schemas.openxmlformats.org/officeDocument/2006/relationships/hyperlink" Target="mailto:leonard@fnal.gov" TargetMode="External" /><Relationship Id="rId59" Type="http://schemas.openxmlformats.org/officeDocument/2006/relationships/hyperlink" Target="mailto:sales.us@weiner-d,com" TargetMode="External" /><Relationship Id="rId60" Type="http://schemas.openxmlformats.org/officeDocument/2006/relationships/hyperlink" Target="mailto:Ariella.Cattai@cern.ch" TargetMode="External" /><Relationship Id="rId61" Type="http://schemas.openxmlformats.org/officeDocument/2006/relationships/hyperlink" Target="mailto:demaria@to.infn.it" TargetMode="External" /><Relationship Id="rId62" Type="http://schemas.openxmlformats.org/officeDocument/2006/relationships/hyperlink" Target="mailto:demaria@to.infn.it" TargetMode="External" /><Relationship Id="rId63" Type="http://schemas.openxmlformats.org/officeDocument/2006/relationships/hyperlink" Target="mailto:regina@phys.ksu.edu" TargetMode="External" /><Relationship Id="rId64" Type="http://schemas.openxmlformats.org/officeDocument/2006/relationships/hyperlink" Target="mailto:tipton@pas.rochester.edu" TargetMode="External" /><Relationship Id="rId65" Type="http://schemas.openxmlformats.org/officeDocument/2006/relationships/hyperlink" Target="mailto:tipton@pas.rochester.edu" TargetMode="External" /><Relationship Id="rId66" Type="http://schemas.openxmlformats.org/officeDocument/2006/relationships/hyperlink" Target="mailto:tipton@pas.rochester.edu" TargetMode="External" /><Relationship Id="rId67" Type="http://schemas.openxmlformats.org/officeDocument/2006/relationships/hyperlink" Target="mailto:tipton@pas.rochester.edu" TargetMode="External" /><Relationship Id="rId68" Type="http://schemas.openxmlformats.org/officeDocument/2006/relationships/hyperlink" Target="mailto:tipton@pas.rochester.edu" TargetMode="External" /><Relationship Id="rId69" Type="http://schemas.openxmlformats.org/officeDocument/2006/relationships/hyperlink" Target="mailto:patrice.seigrist@cern.ch" TargetMode="External" /><Relationship Id="rId70" Type="http://schemas.openxmlformats.org/officeDocument/2006/relationships/hyperlink" Target="mailto:wim.beaumont@ua.ac.be" TargetMode="External" /><Relationship Id="rId71" Type="http://schemas.openxmlformats.org/officeDocument/2006/relationships/hyperlink" Target="mailto:patrice.siegrist@cern.ch" TargetMode="External" /><Relationship Id="rId72" Type="http://schemas.openxmlformats.org/officeDocument/2006/relationships/hyperlink" Target="mailto:sburke@hep.ucsb.edu" TargetMode="External" /><Relationship Id="rId73" Type="http://schemas.openxmlformats.org/officeDocument/2006/relationships/hyperlink" Target="mailto:sburke@hep.ucsb.edu" TargetMode="External" /><Relationship Id="rId74" Type="http://schemas.openxmlformats.org/officeDocument/2006/relationships/hyperlink" Target="mailto:sburke@hep.ucsb.edu" TargetMode="External" /><Relationship Id="rId75" Type="http://schemas.openxmlformats.org/officeDocument/2006/relationships/hyperlink" Target="mailto:sburke@hep.ucsb.edu" TargetMode="External" /><Relationship Id="rId76" Type="http://schemas.openxmlformats.org/officeDocument/2006/relationships/hyperlink" Target="mailto:sburke@hep.ucsb.edu" TargetMode="External" /><Relationship Id="rId77" Type="http://schemas.openxmlformats.org/officeDocument/2006/relationships/hyperlink" Target="mailto:sburke@hep.ucsb.edu" TargetMode="External" /><Relationship Id="rId78" Type="http://schemas.openxmlformats.org/officeDocument/2006/relationships/hyperlink" Target="mailto:sburke@hep.ucsb.edu" TargetMode="External" /><Relationship Id="rId79" Type="http://schemas.openxmlformats.org/officeDocument/2006/relationships/hyperlink" Target="mailto:sburke@hep.ucsb.edu" TargetMode="External" /><Relationship Id="rId80" Type="http://schemas.openxmlformats.org/officeDocument/2006/relationships/hyperlink" Target="mailto:sburke@hep.ucsb.edu" TargetMode="External" /><Relationship Id="rId81" Type="http://schemas.openxmlformats.org/officeDocument/2006/relationships/hyperlink" Target="mailto:sburke@hep.ucsb.edu" TargetMode="External" /><Relationship Id="rId8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7" sqref="B37:B39"/>
    </sheetView>
  </sheetViews>
  <sheetFormatPr defaultColWidth="9.140625" defaultRowHeight="12.75"/>
  <cols>
    <col min="1" max="1" width="26.14062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166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5" ht="12.75">
      <c r="A4" s="7" t="s">
        <v>0</v>
      </c>
      <c r="B4" s="5">
        <v>5</v>
      </c>
      <c r="C4" s="1">
        <v>2</v>
      </c>
      <c r="D4" s="1">
        <f>B4-C4</f>
        <v>3</v>
      </c>
      <c r="E4" s="1" t="s">
        <v>5</v>
      </c>
    </row>
    <row r="5" spans="1:5" ht="12.75">
      <c r="A5" s="7" t="s">
        <v>23</v>
      </c>
      <c r="B5" s="5">
        <v>5</v>
      </c>
      <c r="C5" s="1">
        <v>1</v>
      </c>
      <c r="D5" s="1">
        <f>B5-C5</f>
        <v>4</v>
      </c>
      <c r="E5" s="1" t="s">
        <v>5</v>
      </c>
    </row>
    <row r="6" spans="1:5" ht="12.75">
      <c r="A6" s="7" t="s">
        <v>7</v>
      </c>
      <c r="B6" s="5">
        <v>5</v>
      </c>
      <c r="C6" s="1">
        <v>1</v>
      </c>
      <c r="D6" s="1">
        <f aca="true" t="shared" si="0" ref="D6:D11">B6-C6</f>
        <v>4</v>
      </c>
      <c r="E6" s="1" t="s">
        <v>5</v>
      </c>
    </row>
    <row r="7" spans="1:5" ht="12.75">
      <c r="A7" s="7" t="s">
        <v>8</v>
      </c>
      <c r="B7" s="5">
        <v>4</v>
      </c>
      <c r="C7" s="1">
        <v>1</v>
      </c>
      <c r="D7" s="1">
        <f t="shared" si="0"/>
        <v>3</v>
      </c>
      <c r="E7" s="1" t="s">
        <v>5</v>
      </c>
    </row>
    <row r="8" spans="1:5" ht="12.75">
      <c r="A8" s="7" t="s">
        <v>9</v>
      </c>
      <c r="B8" s="5">
        <v>6</v>
      </c>
      <c r="C8" s="1">
        <v>1</v>
      </c>
      <c r="D8" s="1">
        <f t="shared" si="0"/>
        <v>5</v>
      </c>
      <c r="E8" s="1" t="s">
        <v>5</v>
      </c>
    </row>
    <row r="9" spans="1:5" ht="12.75">
      <c r="A9" s="7" t="s">
        <v>10</v>
      </c>
      <c r="B9" s="5">
        <v>0</v>
      </c>
      <c r="C9" s="1">
        <v>2</v>
      </c>
      <c r="D9" s="1">
        <f t="shared" si="0"/>
        <v>-2</v>
      </c>
      <c r="E9" s="1" t="s">
        <v>6</v>
      </c>
    </row>
    <row r="10" spans="1:5" ht="12.75">
      <c r="A10" s="7" t="s">
        <v>18</v>
      </c>
      <c r="B10" s="5">
        <v>6</v>
      </c>
      <c r="C10" s="1">
        <v>0</v>
      </c>
      <c r="D10" s="1">
        <f t="shared" si="0"/>
        <v>6</v>
      </c>
      <c r="E10" s="1" t="s">
        <v>5</v>
      </c>
    </row>
    <row r="11" spans="1:5" ht="12.75">
      <c r="A11" s="7" t="s">
        <v>11</v>
      </c>
      <c r="B11" s="5">
        <v>2</v>
      </c>
      <c r="C11" s="1">
        <v>0</v>
      </c>
      <c r="D11" s="1">
        <f t="shared" si="0"/>
        <v>2</v>
      </c>
      <c r="E11" s="1" t="s">
        <v>6</v>
      </c>
    </row>
    <row r="12" spans="2:5" ht="12.75">
      <c r="B12" s="7"/>
      <c r="C12" s="2"/>
      <c r="D12" s="2"/>
      <c r="E12" s="2"/>
    </row>
    <row r="13" spans="1:5" ht="12.75">
      <c r="A13" s="7" t="s">
        <v>15</v>
      </c>
      <c r="B13" s="5">
        <v>10</v>
      </c>
      <c r="C13" s="1">
        <v>2</v>
      </c>
      <c r="D13" s="1">
        <f>B13-C13</f>
        <v>8</v>
      </c>
      <c r="E13" s="1" t="s">
        <v>6</v>
      </c>
    </row>
    <row r="14" spans="1:5" ht="12.75">
      <c r="A14" s="7" t="s">
        <v>16</v>
      </c>
      <c r="B14" s="5">
        <v>8</v>
      </c>
      <c r="C14" s="1">
        <v>8</v>
      </c>
      <c r="D14" s="1">
        <f>B14-C14</f>
        <v>0</v>
      </c>
      <c r="E14" s="1" t="s">
        <v>6</v>
      </c>
    </row>
    <row r="15" spans="1:5" ht="12.75">
      <c r="A15" s="7" t="s">
        <v>17</v>
      </c>
      <c r="B15" s="5">
        <v>4</v>
      </c>
      <c r="C15" s="1">
        <v>1</v>
      </c>
      <c r="D15" s="1">
        <f>B15-C15</f>
        <v>3</v>
      </c>
      <c r="E15" s="1" t="s">
        <v>6</v>
      </c>
    </row>
    <row r="16" spans="1:5" ht="12.75">
      <c r="A16" s="7" t="s">
        <v>12</v>
      </c>
      <c r="B16" s="5">
        <v>4</v>
      </c>
      <c r="C16" s="1">
        <v>0</v>
      </c>
      <c r="D16" s="1">
        <f>B16-C16</f>
        <v>4</v>
      </c>
      <c r="E16" s="1" t="s">
        <v>5</v>
      </c>
    </row>
    <row r="17" spans="1:5" ht="12.75">
      <c r="A17" s="2"/>
      <c r="B17" s="2"/>
      <c r="C17" s="2"/>
      <c r="D17" s="2"/>
      <c r="E17" s="2"/>
    </row>
    <row r="18" spans="1:5" ht="12.75">
      <c r="A18" s="7" t="s">
        <v>19</v>
      </c>
      <c r="B18" s="5">
        <v>600</v>
      </c>
      <c r="C18" s="1">
        <v>0</v>
      </c>
      <c r="D18" s="1">
        <f>B18-C18</f>
        <v>600</v>
      </c>
      <c r="E18" s="1" t="s">
        <v>5</v>
      </c>
    </row>
    <row r="19" spans="1:5" ht="12.75">
      <c r="A19" s="7" t="s">
        <v>13</v>
      </c>
      <c r="B19" s="5">
        <v>4</v>
      </c>
      <c r="C19" s="1">
        <v>0</v>
      </c>
      <c r="D19" s="1">
        <f>B19-C19</f>
        <v>4</v>
      </c>
      <c r="E19" s="1" t="s">
        <v>6</v>
      </c>
    </row>
    <row r="20" spans="1:5" ht="12.75">
      <c r="A20" s="7" t="s">
        <v>143</v>
      </c>
      <c r="B20" s="5">
        <v>2</v>
      </c>
      <c r="C20" s="1">
        <v>0</v>
      </c>
      <c r="D20" s="1">
        <f>B20-C20</f>
        <v>2</v>
      </c>
      <c r="E20" s="1" t="s">
        <v>5</v>
      </c>
    </row>
    <row r="21" spans="1:5" ht="12.75">
      <c r="A21" s="7" t="s">
        <v>14</v>
      </c>
      <c r="B21" s="5">
        <v>1</v>
      </c>
      <c r="C21" s="1">
        <v>0</v>
      </c>
      <c r="D21" s="1">
        <f>B21-C21</f>
        <v>1</v>
      </c>
      <c r="E21" s="1" t="s">
        <v>5</v>
      </c>
    </row>
    <row r="22" ht="12.75">
      <c r="A22" s="2"/>
    </row>
    <row r="23" spans="1:5" ht="12.75">
      <c r="A23" s="7" t="s">
        <v>24</v>
      </c>
      <c r="B23" s="5">
        <v>3</v>
      </c>
      <c r="C23" s="1">
        <v>1</v>
      </c>
      <c r="D23" s="1">
        <f>B23-C23</f>
        <v>2</v>
      </c>
      <c r="E23" s="1" t="s">
        <v>6</v>
      </c>
    </row>
    <row r="24" spans="1:5" ht="12.75">
      <c r="A24" s="7" t="s">
        <v>201</v>
      </c>
      <c r="B24" s="5">
        <v>6</v>
      </c>
      <c r="C24" s="1">
        <v>0</v>
      </c>
      <c r="D24" s="1">
        <f>B24-C24</f>
        <v>6</v>
      </c>
      <c r="E24" s="1" t="s">
        <v>5</v>
      </c>
    </row>
    <row r="25" spans="1:5" ht="12.75">
      <c r="A25" s="2"/>
      <c r="B25" s="2"/>
      <c r="C25" s="2"/>
      <c r="D25" s="2"/>
      <c r="E25" s="2"/>
    </row>
    <row r="26" spans="1:5" ht="12.75">
      <c r="A26" s="7" t="s">
        <v>21</v>
      </c>
      <c r="B26" s="5">
        <v>1</v>
      </c>
      <c r="C26" s="1">
        <v>1</v>
      </c>
      <c r="D26" s="1">
        <f>B26-C26</f>
        <v>0</v>
      </c>
      <c r="E26" s="1" t="s">
        <v>6</v>
      </c>
    </row>
    <row r="27" spans="1:5" ht="12.75">
      <c r="A27" s="7" t="s">
        <v>22</v>
      </c>
      <c r="B27" s="5">
        <v>1</v>
      </c>
      <c r="C27" s="1">
        <v>1</v>
      </c>
      <c r="D27" s="1">
        <f>B27-C27</f>
        <v>0</v>
      </c>
      <c r="E27" s="1" t="s">
        <v>6</v>
      </c>
    </row>
    <row r="29" spans="1:5" ht="12.75">
      <c r="A29" s="7" t="s">
        <v>207</v>
      </c>
      <c r="B29" s="5">
        <v>200</v>
      </c>
      <c r="C29" s="1">
        <v>15</v>
      </c>
      <c r="D29" s="1">
        <f>B29-C29</f>
        <v>185</v>
      </c>
      <c r="E29" s="1" t="s">
        <v>6</v>
      </c>
    </row>
    <row r="30" spans="1:5" ht="12.75">
      <c r="A30" s="7" t="s">
        <v>204</v>
      </c>
      <c r="B30" s="5">
        <v>70</v>
      </c>
      <c r="C30" s="1">
        <v>0</v>
      </c>
      <c r="D30" s="1">
        <f>B30-C30</f>
        <v>70</v>
      </c>
      <c r="E30" s="1" t="s">
        <v>5</v>
      </c>
    </row>
    <row r="31" spans="1:5" ht="12.75">
      <c r="A31" s="7" t="s">
        <v>205</v>
      </c>
      <c r="B31" s="5">
        <v>140</v>
      </c>
      <c r="C31" s="1">
        <v>0</v>
      </c>
      <c r="D31" s="1">
        <f>B31-C31</f>
        <v>140</v>
      </c>
      <c r="E31" s="1" t="s">
        <v>5</v>
      </c>
    </row>
    <row r="32" spans="1:5" ht="12.75">
      <c r="A32" s="7" t="s">
        <v>206</v>
      </c>
      <c r="B32" s="5">
        <v>200</v>
      </c>
      <c r="C32" s="1">
        <v>15</v>
      </c>
      <c r="D32" s="1">
        <f>B32-C32</f>
        <v>185</v>
      </c>
      <c r="E32" s="1" t="s">
        <v>6</v>
      </c>
    </row>
  </sheetData>
  <conditionalFormatting sqref="D4:D21 D23:D27 D29:D32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21 E23:E27 E29:E32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pane xSplit="4896" topLeftCell="B1" activePane="topRight" state="split"/>
      <selection pane="topLeft" activeCell="A6" sqref="A2:A6"/>
      <selection pane="topRight" activeCell="B1" sqref="B1"/>
    </sheetView>
  </sheetViews>
  <sheetFormatPr defaultColWidth="9.140625" defaultRowHeight="12.75"/>
  <cols>
    <col min="1" max="1" width="41.57421875" style="0" bestFit="1" customWidth="1"/>
    <col min="2" max="2" width="10.140625" style="0" bestFit="1" customWidth="1"/>
    <col min="5" max="5" width="12.28125" style="0" bestFit="1" customWidth="1"/>
    <col min="6" max="6" width="12.28125" style="0" customWidth="1"/>
    <col min="7" max="7" width="12.57421875" style="0" bestFit="1" customWidth="1"/>
    <col min="8" max="8" width="14.57421875" style="0" bestFit="1" customWidth="1"/>
    <col min="9" max="9" width="22.28125" style="38" bestFit="1" customWidth="1"/>
    <col min="10" max="10" width="11.140625" style="0" bestFit="1" customWidth="1"/>
    <col min="11" max="11" width="14.57421875" style="0" bestFit="1" customWidth="1"/>
    <col min="12" max="12" width="26.57421875" style="0" bestFit="1" customWidth="1"/>
    <col min="13" max="13" width="11.140625" style="0" bestFit="1" customWidth="1"/>
    <col min="14" max="14" width="21.140625" style="13" bestFit="1" customWidth="1"/>
  </cols>
  <sheetData>
    <row r="1" ht="21">
      <c r="C1" s="17" t="s">
        <v>156</v>
      </c>
    </row>
    <row r="3" spans="2:3" ht="17.25">
      <c r="B3" s="19" t="s">
        <v>71</v>
      </c>
      <c r="C3" s="20"/>
    </row>
    <row r="4" spans="2:14" ht="12.75">
      <c r="B4" t="s">
        <v>55</v>
      </c>
      <c r="C4" t="s">
        <v>2</v>
      </c>
      <c r="D4" t="s">
        <v>3</v>
      </c>
      <c r="E4" t="s">
        <v>4</v>
      </c>
      <c r="F4" t="s">
        <v>199</v>
      </c>
      <c r="G4" t="s">
        <v>200</v>
      </c>
      <c r="H4" t="s">
        <v>82</v>
      </c>
      <c r="I4" s="38" t="s">
        <v>81</v>
      </c>
      <c r="J4" t="s">
        <v>78</v>
      </c>
      <c r="K4" t="s">
        <v>79</v>
      </c>
      <c r="L4" t="s">
        <v>81</v>
      </c>
      <c r="M4" t="s">
        <v>78</v>
      </c>
      <c r="N4" s="13" t="s">
        <v>80</v>
      </c>
    </row>
    <row r="5" spans="1:13" ht="12.75">
      <c r="A5" s="2" t="s">
        <v>0</v>
      </c>
      <c r="B5" s="1">
        <f>'FNAL Totals'!B5+'UC-Riverside'!B3+'ARC Needs (UCSB)'!B4</f>
        <v>10</v>
      </c>
      <c r="C5" s="1">
        <f>'FNAL Totals'!C5+'UC-Riverside'!C3+'ARC Needs (UCSB)'!C4</f>
        <v>6</v>
      </c>
      <c r="D5" s="1">
        <f>B5-C5</f>
        <v>4</v>
      </c>
      <c r="E5" s="1" t="s">
        <v>5</v>
      </c>
      <c r="F5" s="1"/>
      <c r="G5" s="1"/>
      <c r="H5" s="18"/>
      <c r="I5" s="39"/>
      <c r="J5" s="37"/>
      <c r="K5" s="18"/>
      <c r="L5" s="23"/>
      <c r="M5" s="24"/>
    </row>
    <row r="6" spans="1:14" ht="12.75">
      <c r="A6" s="2" t="s">
        <v>25</v>
      </c>
      <c r="B6" s="1">
        <f>'UC-Riverside'!B18+'FNAL Totals'!B6</f>
        <v>2</v>
      </c>
      <c r="C6" s="1">
        <f>'UC-Riverside'!C18+'FNAL Totals'!C6</f>
        <v>1</v>
      </c>
      <c r="D6" s="1">
        <f>B6-C6</f>
        <v>1</v>
      </c>
      <c r="E6" s="1" t="s">
        <v>5</v>
      </c>
      <c r="F6" s="1"/>
      <c r="G6" s="1"/>
      <c r="H6" s="2"/>
      <c r="I6" s="2"/>
      <c r="J6" s="2"/>
      <c r="K6" s="2"/>
      <c r="L6" s="2"/>
      <c r="M6" s="7"/>
      <c r="N6"/>
    </row>
    <row r="7" spans="1:14" ht="12.75">
      <c r="A7" s="2" t="s">
        <v>194</v>
      </c>
      <c r="B7" s="1">
        <f>'FNAL Totals'!B7+'UCSB Totals'!B6</f>
        <v>4</v>
      </c>
      <c r="C7" s="1">
        <f>'FNAL Totals'!C7+'UCSB Totals'!C6</f>
        <v>1</v>
      </c>
      <c r="D7" s="1">
        <f>B7-C7</f>
        <v>3</v>
      </c>
      <c r="E7" s="1" t="s">
        <v>5</v>
      </c>
      <c r="F7" s="1"/>
      <c r="G7" s="1"/>
      <c r="H7" s="2"/>
      <c r="I7" s="40"/>
      <c r="J7" s="32"/>
      <c r="K7" s="2"/>
      <c r="L7" s="26"/>
      <c r="M7" s="28"/>
      <c r="N7" s="13" t="s">
        <v>185</v>
      </c>
    </row>
    <row r="8" spans="1:14" ht="13.5" customHeight="1">
      <c r="A8" s="2" t="s">
        <v>184</v>
      </c>
      <c r="B8" s="1">
        <f>'FNAL Totals'!B8+'UCSB Totals'!B7</f>
        <v>2</v>
      </c>
      <c r="C8" s="1">
        <f>'FNAL Totals'!C8+'UCSB Totals'!C7</f>
        <v>0</v>
      </c>
      <c r="D8" s="1">
        <f>B8-C8</f>
        <v>2</v>
      </c>
      <c r="E8" s="1" t="s">
        <v>5</v>
      </c>
      <c r="F8" s="1"/>
      <c r="G8" s="1"/>
      <c r="H8" s="12"/>
      <c r="I8" s="41"/>
      <c r="J8" s="33"/>
      <c r="K8" s="12"/>
      <c r="L8" s="25"/>
      <c r="M8" s="29"/>
      <c r="N8" s="13" t="s">
        <v>185</v>
      </c>
    </row>
    <row r="9" spans="1:7" ht="12.75">
      <c r="A9" s="2"/>
      <c r="B9" s="2"/>
      <c r="C9" s="2"/>
      <c r="D9" s="2"/>
      <c r="E9" s="2"/>
      <c r="F9" s="2"/>
      <c r="G9" s="2"/>
    </row>
    <row r="10" spans="2:7" ht="17.25">
      <c r="B10" s="22" t="s">
        <v>72</v>
      </c>
      <c r="C10" s="2"/>
      <c r="D10" s="2"/>
      <c r="E10" s="2"/>
      <c r="F10" s="2"/>
      <c r="G10" s="2"/>
    </row>
    <row r="11" spans="2:14" ht="12.75">
      <c r="B11" t="s">
        <v>55</v>
      </c>
      <c r="C11" t="s">
        <v>2</v>
      </c>
      <c r="D11" t="s">
        <v>3</v>
      </c>
      <c r="E11" t="s">
        <v>4</v>
      </c>
      <c r="F11" t="s">
        <v>199</v>
      </c>
      <c r="G11" t="s">
        <v>200</v>
      </c>
      <c r="H11" t="s">
        <v>82</v>
      </c>
      <c r="I11" s="38" t="s">
        <v>81</v>
      </c>
      <c r="J11" t="s">
        <v>78</v>
      </c>
      <c r="K11" t="s">
        <v>79</v>
      </c>
      <c r="L11" t="s">
        <v>81</v>
      </c>
      <c r="M11" t="s">
        <v>78</v>
      </c>
      <c r="N11" s="13" t="s">
        <v>80</v>
      </c>
    </row>
    <row r="12" spans="1:13" ht="12.75">
      <c r="A12" s="2" t="s">
        <v>23</v>
      </c>
      <c r="B12" s="1">
        <f>'FNAL Totals'!B13+'UC-Riverside'!B4+'UCSB Totals'!B12</f>
        <v>10</v>
      </c>
      <c r="C12" s="1">
        <f>'FNAL Totals'!C13+'UC-Riverside'!C4+'UCSB Totals'!C12</f>
        <v>3</v>
      </c>
      <c r="D12" s="1">
        <f aca="true" t="shared" si="0" ref="D12:D18">B12-C12</f>
        <v>7</v>
      </c>
      <c r="E12" s="1" t="s">
        <v>5</v>
      </c>
      <c r="F12" s="1">
        <v>3</v>
      </c>
      <c r="G12" s="1"/>
      <c r="H12" s="18" t="s">
        <v>85</v>
      </c>
      <c r="I12" s="39" t="s">
        <v>125</v>
      </c>
      <c r="J12" s="34">
        <v>37926</v>
      </c>
      <c r="K12" s="18" t="s">
        <v>118</v>
      </c>
      <c r="L12" s="23" t="s">
        <v>119</v>
      </c>
      <c r="M12" s="24">
        <v>37663</v>
      </c>
    </row>
    <row r="13" spans="1:13" ht="12.75">
      <c r="A13" s="2" t="s">
        <v>7</v>
      </c>
      <c r="B13" s="1">
        <f>'FNAL Totals'!B14+'UC-Riverside'!B5+'UCSB Totals'!B13</f>
        <v>10</v>
      </c>
      <c r="C13" s="1">
        <f>'FNAL Totals'!C14+'UC-Riverside'!C5+'UCSB Totals'!C13</f>
        <v>3</v>
      </c>
      <c r="D13" s="1">
        <f t="shared" si="0"/>
        <v>7</v>
      </c>
      <c r="E13" s="1" t="s">
        <v>5</v>
      </c>
      <c r="F13" s="1">
        <v>3</v>
      </c>
      <c r="G13" s="1"/>
      <c r="H13" s="2" t="s">
        <v>85</v>
      </c>
      <c r="I13" s="40" t="s">
        <v>125</v>
      </c>
      <c r="J13" s="35">
        <v>37926</v>
      </c>
      <c r="K13" s="2" t="s">
        <v>118</v>
      </c>
      <c r="L13" s="26" t="s">
        <v>119</v>
      </c>
      <c r="M13" s="28">
        <v>37663</v>
      </c>
    </row>
    <row r="14" spans="1:14" ht="12.75">
      <c r="A14" s="2" t="s">
        <v>8</v>
      </c>
      <c r="B14" s="1">
        <f>'UCSB Totals'!B14+'FNAL Totals'!B15</f>
        <v>4</v>
      </c>
      <c r="C14" s="1">
        <f>'UCSB Totals'!C14+'FNAL Totals'!C15</f>
        <v>3</v>
      </c>
      <c r="D14" s="1">
        <f t="shared" si="0"/>
        <v>1</v>
      </c>
      <c r="E14" s="1" t="s">
        <v>5</v>
      </c>
      <c r="F14" s="1">
        <v>0</v>
      </c>
      <c r="G14" s="1"/>
      <c r="H14" s="2" t="s">
        <v>85</v>
      </c>
      <c r="I14" s="40" t="s">
        <v>125</v>
      </c>
      <c r="J14" s="35">
        <v>37926</v>
      </c>
      <c r="K14" s="2" t="s">
        <v>118</v>
      </c>
      <c r="L14" s="26" t="s">
        <v>119</v>
      </c>
      <c r="M14" s="28">
        <v>37663</v>
      </c>
      <c r="N14" s="13" t="s">
        <v>113</v>
      </c>
    </row>
    <row r="15" spans="1:13" ht="12.75">
      <c r="A15" s="2" t="s">
        <v>9</v>
      </c>
      <c r="B15" s="1">
        <f>'UC-Riverside'!B6+'FNAL Totals'!B16+'UCSB Totals'!B15</f>
        <v>15</v>
      </c>
      <c r="C15" s="1">
        <f>'UC-Riverside'!C6+'FNAL Totals'!C16+'UCSB Totals'!C15</f>
        <v>2</v>
      </c>
      <c r="D15" s="1">
        <f t="shared" si="0"/>
        <v>13</v>
      </c>
      <c r="E15" s="1" t="s">
        <v>5</v>
      </c>
      <c r="F15" s="1">
        <v>8</v>
      </c>
      <c r="G15" s="1"/>
      <c r="H15" s="2" t="s">
        <v>85</v>
      </c>
      <c r="I15" s="40" t="s">
        <v>125</v>
      </c>
      <c r="J15" s="35">
        <v>37926</v>
      </c>
      <c r="K15" s="2" t="s">
        <v>118</v>
      </c>
      <c r="L15" s="26" t="s">
        <v>119</v>
      </c>
      <c r="M15" s="28">
        <v>37663</v>
      </c>
    </row>
    <row r="16" spans="1:14" ht="12.75">
      <c r="A16" s="2" t="s">
        <v>10</v>
      </c>
      <c r="B16" s="1">
        <f>'FNAL Totals'!B17+'UCSB Totals'!B16</f>
        <v>0</v>
      </c>
      <c r="C16" s="1">
        <f>'FNAL Totals'!C17+'UCSB Totals'!C16</f>
        <v>3</v>
      </c>
      <c r="D16" s="1">
        <f t="shared" si="0"/>
        <v>-3</v>
      </c>
      <c r="E16" s="1" t="s">
        <v>6</v>
      </c>
      <c r="F16" s="1"/>
      <c r="G16" s="1"/>
      <c r="H16" s="2" t="s">
        <v>121</v>
      </c>
      <c r="I16" s="42" t="s">
        <v>120</v>
      </c>
      <c r="J16" s="2"/>
      <c r="K16" s="2" t="s">
        <v>121</v>
      </c>
      <c r="L16" s="31" t="s">
        <v>120</v>
      </c>
      <c r="M16" s="28"/>
      <c r="N16" s="13" t="s">
        <v>99</v>
      </c>
    </row>
    <row r="17" spans="1:14" ht="12.75">
      <c r="A17" s="2" t="s">
        <v>18</v>
      </c>
      <c r="B17" s="1">
        <f>'UC-Riverside'!B7+'FNAL Totals'!B18+'UCSB Totals'!B17</f>
        <v>36</v>
      </c>
      <c r="C17" s="1">
        <f>'FNAL Totals'!C18+'UC-Riverside'!C9+'UCSB Totals'!C17</f>
        <v>0</v>
      </c>
      <c r="D17" s="1">
        <f t="shared" si="0"/>
        <v>36</v>
      </c>
      <c r="E17" s="1" t="s">
        <v>5</v>
      </c>
      <c r="F17" s="1"/>
      <c r="G17" s="1"/>
      <c r="H17" s="2" t="s">
        <v>121</v>
      </c>
      <c r="I17" s="42" t="s">
        <v>120</v>
      </c>
      <c r="J17" s="32">
        <v>37666</v>
      </c>
      <c r="K17" s="2" t="s">
        <v>121</v>
      </c>
      <c r="L17" s="31" t="s">
        <v>120</v>
      </c>
      <c r="M17" s="28">
        <v>37666</v>
      </c>
      <c r="N17" s="13" t="s">
        <v>114</v>
      </c>
    </row>
    <row r="18" spans="1:13" ht="12.75">
      <c r="A18" s="2" t="s">
        <v>11</v>
      </c>
      <c r="B18" s="1">
        <f>'FNAL Totals'!B19+'UCSB Totals'!B18</f>
        <v>4</v>
      </c>
      <c r="C18" s="1">
        <f>'FNAL Totals'!C19+'UCSB Totals'!C18</f>
        <v>1</v>
      </c>
      <c r="D18" s="1">
        <f t="shared" si="0"/>
        <v>3</v>
      </c>
      <c r="E18" s="1" t="s">
        <v>6</v>
      </c>
      <c r="F18" s="1">
        <v>3</v>
      </c>
      <c r="G18" s="1"/>
      <c r="H18" s="12" t="s">
        <v>85</v>
      </c>
      <c r="I18" s="41" t="s">
        <v>125</v>
      </c>
      <c r="J18" s="33">
        <v>37663</v>
      </c>
      <c r="K18" s="12" t="s">
        <v>118</v>
      </c>
      <c r="L18" s="25" t="s">
        <v>119</v>
      </c>
      <c r="M18" s="29">
        <v>37663</v>
      </c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7.25">
      <c r="B21" s="19" t="s">
        <v>74</v>
      </c>
    </row>
    <row r="22" spans="2:14" ht="12.75">
      <c r="B22" t="s">
        <v>55</v>
      </c>
      <c r="C22" t="s">
        <v>2</v>
      </c>
      <c r="D22" t="s">
        <v>3</v>
      </c>
      <c r="E22" t="s">
        <v>4</v>
      </c>
      <c r="F22" t="s">
        <v>199</v>
      </c>
      <c r="G22" t="s">
        <v>200</v>
      </c>
      <c r="H22" t="s">
        <v>82</v>
      </c>
      <c r="I22" s="38" t="s">
        <v>81</v>
      </c>
      <c r="J22" t="s">
        <v>78</v>
      </c>
      <c r="K22" t="s">
        <v>79</v>
      </c>
      <c r="L22" t="s">
        <v>81</v>
      </c>
      <c r="M22" t="s">
        <v>78</v>
      </c>
      <c r="N22" s="13" t="s">
        <v>80</v>
      </c>
    </row>
    <row r="23" spans="1:13" ht="12.75">
      <c r="A23" s="2" t="s">
        <v>26</v>
      </c>
      <c r="B23" s="1">
        <f>'UC-Riverside'!B19+'FNAL Totals'!B24+'UCSB Totals'!B23</f>
        <v>8</v>
      </c>
      <c r="C23" s="1">
        <f>'UC-Riverside'!C19+'FNAL Totals'!C24+'UCSB Totals'!C23</f>
        <v>3</v>
      </c>
      <c r="D23" s="1">
        <f aca="true" t="shared" si="1" ref="D23:D33">B23-C23</f>
        <v>5</v>
      </c>
      <c r="E23" s="1" t="s">
        <v>5</v>
      </c>
      <c r="F23" s="1"/>
      <c r="G23" s="1"/>
      <c r="H23" s="18"/>
      <c r="I23" s="43"/>
      <c r="J23" s="18"/>
      <c r="K23" s="18" t="s">
        <v>121</v>
      </c>
      <c r="L23" s="30" t="s">
        <v>120</v>
      </c>
      <c r="M23" s="24">
        <v>37665</v>
      </c>
    </row>
    <row r="24" spans="1:13" ht="12.75">
      <c r="A24" s="2" t="s">
        <v>27</v>
      </c>
      <c r="B24" s="1">
        <f>'UC-Riverside'!B20+'FNAL Totals'!B25+'UCSB Totals'!B24</f>
        <v>12</v>
      </c>
      <c r="C24" s="1">
        <f>'UC-Riverside'!C20+'FNAL Totals'!C25+'UCSB Totals'!C24</f>
        <v>4</v>
      </c>
      <c r="D24" s="1">
        <f t="shared" si="1"/>
        <v>8</v>
      </c>
      <c r="E24" s="1" t="s">
        <v>5</v>
      </c>
      <c r="F24" s="1"/>
      <c r="G24" s="1"/>
      <c r="H24" s="2" t="s">
        <v>87</v>
      </c>
      <c r="I24" s="44"/>
      <c r="J24" s="2"/>
      <c r="K24" s="2" t="s">
        <v>121</v>
      </c>
      <c r="L24" s="31" t="s">
        <v>120</v>
      </c>
      <c r="M24" s="28">
        <v>37665</v>
      </c>
    </row>
    <row r="25" spans="1:14" ht="12.75">
      <c r="A25" s="2" t="s">
        <v>28</v>
      </c>
      <c r="B25" s="1">
        <f>'UC-Riverside'!B21+'FNAL Totals'!B26+'UCSB Totals'!B25</f>
        <v>4</v>
      </c>
      <c r="C25" s="1">
        <f>'UC-Riverside'!C21+'FNAL Totals'!C26+'UCSB Totals'!C25</f>
        <v>3</v>
      </c>
      <c r="D25" s="1">
        <f t="shared" si="1"/>
        <v>1</v>
      </c>
      <c r="E25" s="1" t="s">
        <v>5</v>
      </c>
      <c r="F25" s="1"/>
      <c r="G25" s="1"/>
      <c r="H25" s="2"/>
      <c r="I25" s="44"/>
      <c r="J25" s="2"/>
      <c r="K25" s="2" t="s">
        <v>121</v>
      </c>
      <c r="L25" s="31" t="s">
        <v>120</v>
      </c>
      <c r="M25" s="28">
        <v>37665</v>
      </c>
      <c r="N25" s="13" t="s">
        <v>105</v>
      </c>
    </row>
    <row r="26" spans="1:14" ht="12.75">
      <c r="A26" s="2" t="s">
        <v>146</v>
      </c>
      <c r="B26" s="1">
        <f>'FNAL Totals'!B27+'UCSB Totals'!B26</f>
        <v>6</v>
      </c>
      <c r="C26" s="1">
        <f>'FNAL Totals'!C27+'UCSB Totals'!C26</f>
        <v>0</v>
      </c>
      <c r="D26" s="1">
        <f t="shared" si="1"/>
        <v>6</v>
      </c>
      <c r="E26" s="1" t="s">
        <v>5</v>
      </c>
      <c r="F26" s="1"/>
      <c r="G26" s="1"/>
      <c r="H26" s="2"/>
      <c r="I26" s="44"/>
      <c r="J26" s="2"/>
      <c r="K26" s="2" t="s">
        <v>121</v>
      </c>
      <c r="L26" s="31" t="s">
        <v>120</v>
      </c>
      <c r="M26" s="28">
        <v>37665</v>
      </c>
      <c r="N26" s="13" t="s">
        <v>105</v>
      </c>
    </row>
    <row r="27" spans="1:13" ht="12.75">
      <c r="A27" s="2" t="s">
        <v>45</v>
      </c>
      <c r="B27" s="1">
        <f>'FNAL Totals'!B28+'UCSB Totals'!B27</f>
        <v>10</v>
      </c>
      <c r="C27" s="1">
        <f>'FNAL Totals'!C28+'UCSB Totals'!C27</f>
        <v>1</v>
      </c>
      <c r="D27" s="1">
        <f t="shared" si="1"/>
        <v>9</v>
      </c>
      <c r="E27" s="1" t="s">
        <v>5</v>
      </c>
      <c r="F27" s="1"/>
      <c r="G27" s="1"/>
      <c r="H27" s="2" t="s">
        <v>86</v>
      </c>
      <c r="I27" s="40" t="s">
        <v>124</v>
      </c>
      <c r="J27" s="32">
        <v>37586</v>
      </c>
      <c r="K27" s="2" t="s">
        <v>86</v>
      </c>
      <c r="L27" s="26" t="s">
        <v>124</v>
      </c>
      <c r="M27" s="28">
        <v>37586</v>
      </c>
    </row>
    <row r="28" spans="1:13" ht="12.75">
      <c r="A28" s="2" t="s">
        <v>46</v>
      </c>
      <c r="B28" s="1">
        <f>'FNAL Totals'!B29+'UCSB Totals'!B28</f>
        <v>52</v>
      </c>
      <c r="C28" s="1">
        <f>'FNAL Totals'!C29+'UCSB Totals'!C28</f>
        <v>3</v>
      </c>
      <c r="D28" s="1">
        <f t="shared" si="1"/>
        <v>49</v>
      </c>
      <c r="E28" s="1" t="s">
        <v>5</v>
      </c>
      <c r="F28" s="1"/>
      <c r="G28" s="1"/>
      <c r="H28" s="2" t="s">
        <v>86</v>
      </c>
      <c r="I28" s="40" t="s">
        <v>124</v>
      </c>
      <c r="J28" s="32">
        <v>37586</v>
      </c>
      <c r="K28" s="2" t="s">
        <v>86</v>
      </c>
      <c r="L28" s="26" t="s">
        <v>124</v>
      </c>
      <c r="M28" s="28">
        <v>37586</v>
      </c>
    </row>
    <row r="29" spans="1:14" ht="12.75">
      <c r="A29" s="2" t="s">
        <v>29</v>
      </c>
      <c r="B29" s="1">
        <f>'UC-Riverside'!B22+'FNAL Totals'!B30+'UCSB Totals'!B29</f>
        <v>6</v>
      </c>
      <c r="C29" s="1">
        <f>'UC-Riverside'!C22+'FNAL Totals'!C30+'UCSB Totals'!C29</f>
        <v>3</v>
      </c>
      <c r="D29" s="1">
        <f t="shared" si="1"/>
        <v>3</v>
      </c>
      <c r="E29" s="1" t="s">
        <v>5</v>
      </c>
      <c r="F29" s="1"/>
      <c r="G29" s="1"/>
      <c r="H29" s="2"/>
      <c r="I29" s="44"/>
      <c r="J29" s="2"/>
      <c r="K29" s="2" t="s">
        <v>121</v>
      </c>
      <c r="L29" s="31" t="s">
        <v>120</v>
      </c>
      <c r="M29" s="28">
        <v>37665</v>
      </c>
      <c r="N29" s="13" t="s">
        <v>112</v>
      </c>
    </row>
    <row r="30" spans="1:14" ht="12.75">
      <c r="A30" s="2" t="s">
        <v>30</v>
      </c>
      <c r="B30" s="1">
        <f>'UC-Riverside'!B24+'FNAL Totals'!B31+'UCSB Totals'!B30</f>
        <v>22</v>
      </c>
      <c r="C30" s="1">
        <f>'UC-Riverside'!C24+'FNAL Totals'!C31+'UCSB Totals'!C30</f>
        <v>6</v>
      </c>
      <c r="D30" s="1">
        <f t="shared" si="1"/>
        <v>16</v>
      </c>
      <c r="E30" s="1" t="s">
        <v>5</v>
      </c>
      <c r="F30" s="1"/>
      <c r="G30" s="1"/>
      <c r="H30" s="2" t="s">
        <v>121</v>
      </c>
      <c r="I30" s="42" t="s">
        <v>120</v>
      </c>
      <c r="J30" s="2"/>
      <c r="K30" s="2" t="s">
        <v>121</v>
      </c>
      <c r="L30" s="31" t="s">
        <v>120</v>
      </c>
      <c r="M30" s="28">
        <v>37665</v>
      </c>
      <c r="N30" s="13" t="s">
        <v>112</v>
      </c>
    </row>
    <row r="31" spans="1:14" ht="12.75">
      <c r="A31" s="2" t="s">
        <v>31</v>
      </c>
      <c r="B31" s="1">
        <f>'UC-Riverside'!B25+'FNAL Totals'!B32+'UCSB Totals'!B31</f>
        <v>22</v>
      </c>
      <c r="C31" s="1">
        <f>'UC-Riverside'!C25+'FNAL Totals'!C32+'UCSB Totals'!C31</f>
        <v>2</v>
      </c>
      <c r="D31" s="1">
        <f t="shared" si="1"/>
        <v>20</v>
      </c>
      <c r="E31" s="1" t="s">
        <v>5</v>
      </c>
      <c r="F31" s="1"/>
      <c r="G31" s="1"/>
      <c r="H31" s="2" t="s">
        <v>123</v>
      </c>
      <c r="I31" s="40" t="s">
        <v>122</v>
      </c>
      <c r="J31" s="32">
        <v>37666</v>
      </c>
      <c r="K31" s="2" t="s">
        <v>123</v>
      </c>
      <c r="L31" s="26" t="s">
        <v>122</v>
      </c>
      <c r="M31" s="28">
        <v>37666</v>
      </c>
      <c r="N31" s="13" t="s">
        <v>112</v>
      </c>
    </row>
    <row r="32" spans="1:13" ht="12.75">
      <c r="A32" s="2" t="s">
        <v>47</v>
      </c>
      <c r="B32" s="1">
        <f>'FNAL Totals'!B33+'UCSB Totals'!B32</f>
        <v>36</v>
      </c>
      <c r="C32" s="1">
        <f>'FNAL Totals'!C33+'UCSB Totals'!C32</f>
        <v>0</v>
      </c>
      <c r="D32" s="1">
        <f t="shared" si="1"/>
        <v>36</v>
      </c>
      <c r="E32" s="1" t="s">
        <v>5</v>
      </c>
      <c r="F32" s="1"/>
      <c r="G32" s="1"/>
      <c r="H32" s="2"/>
      <c r="I32" s="44"/>
      <c r="J32" s="2"/>
      <c r="K32" s="2" t="s">
        <v>121</v>
      </c>
      <c r="L32" s="31" t="s">
        <v>120</v>
      </c>
      <c r="M32" s="7"/>
    </row>
    <row r="33" spans="1:14" ht="12.75">
      <c r="A33" s="47" t="s">
        <v>54</v>
      </c>
      <c r="B33" s="48">
        <f>'FNAL Totals'!B34+'UCSB Totals'!B33</f>
        <v>6</v>
      </c>
      <c r="C33" s="48">
        <f>'FNAL Totals'!C34+'UCSB Totals'!C33</f>
        <v>0</v>
      </c>
      <c r="D33" s="48">
        <f t="shared" si="1"/>
        <v>6</v>
      </c>
      <c r="E33" s="48" t="s">
        <v>5</v>
      </c>
      <c r="F33" s="48"/>
      <c r="G33" s="48"/>
      <c r="H33" s="47"/>
      <c r="I33" s="49"/>
      <c r="J33" s="47"/>
      <c r="K33" s="47" t="s">
        <v>121</v>
      </c>
      <c r="L33" s="50" t="s">
        <v>120</v>
      </c>
      <c r="M33" s="51"/>
      <c r="N33" s="13" t="s">
        <v>208</v>
      </c>
    </row>
    <row r="34" spans="1:14" ht="12.75">
      <c r="A34" s="2" t="s">
        <v>144</v>
      </c>
      <c r="B34" s="1">
        <f>'FNAL Totals'!B35+'UCSB Totals'!B34</f>
        <v>4</v>
      </c>
      <c r="C34" s="1">
        <f>'FNAL Totals'!C35+'UCSB Totals'!C34</f>
        <v>0</v>
      </c>
      <c r="D34" s="1">
        <f>B34-C34</f>
        <v>4</v>
      </c>
      <c r="E34" s="1" t="s">
        <v>5</v>
      </c>
      <c r="F34" s="1"/>
      <c r="G34" s="1"/>
      <c r="H34" s="12"/>
      <c r="I34" s="12"/>
      <c r="J34" s="12"/>
      <c r="K34" s="12"/>
      <c r="L34" s="12"/>
      <c r="M34" s="9"/>
      <c r="N34"/>
    </row>
    <row r="35" spans="1:7" ht="12.75">
      <c r="A35" s="13"/>
      <c r="B35" s="2"/>
      <c r="C35" s="2"/>
      <c r="D35" s="2"/>
      <c r="E35" s="2"/>
      <c r="F35" s="2"/>
      <c r="G35" s="2"/>
    </row>
    <row r="36" ht="17.25">
      <c r="B36" s="19" t="s">
        <v>75</v>
      </c>
    </row>
    <row r="37" spans="2:14" ht="12.75">
      <c r="B37" t="s">
        <v>55</v>
      </c>
      <c r="C37" t="s">
        <v>2</v>
      </c>
      <c r="D37" t="s">
        <v>3</v>
      </c>
      <c r="E37" t="s">
        <v>4</v>
      </c>
      <c r="F37" t="s">
        <v>199</v>
      </c>
      <c r="G37" t="s">
        <v>200</v>
      </c>
      <c r="H37" t="s">
        <v>82</v>
      </c>
      <c r="I37" s="38" t="s">
        <v>81</v>
      </c>
      <c r="J37" t="s">
        <v>78</v>
      </c>
      <c r="K37" t="s">
        <v>79</v>
      </c>
      <c r="L37" t="s">
        <v>81</v>
      </c>
      <c r="M37" t="s">
        <v>78</v>
      </c>
      <c r="N37" s="13" t="s">
        <v>80</v>
      </c>
    </row>
    <row r="38" spans="1:14" ht="12.75">
      <c r="A38" t="s">
        <v>56</v>
      </c>
      <c r="B38" s="1">
        <f>'UC-Riverside'!B9+'UC-Riverside'!B28+'FNAL Totals'!B39+'UCSB Totals'!B38</f>
        <v>21</v>
      </c>
      <c r="C38" s="1">
        <f>'UC-Riverside'!C9+'UC-Riverside'!C28+'FNAL Totals'!C39+'UCSB Totals'!C38</f>
        <v>9</v>
      </c>
      <c r="D38" s="1">
        <f aca="true" t="shared" si="2" ref="D38:D44">B38-C38</f>
        <v>12</v>
      </c>
      <c r="E38" s="1" t="s">
        <v>6</v>
      </c>
      <c r="F38" s="1">
        <v>10</v>
      </c>
      <c r="G38" s="1"/>
      <c r="H38" s="18" t="s">
        <v>88</v>
      </c>
      <c r="I38" s="39" t="s">
        <v>89</v>
      </c>
      <c r="J38" s="37">
        <v>37665</v>
      </c>
      <c r="K38" s="18" t="s">
        <v>88</v>
      </c>
      <c r="L38" s="23" t="s">
        <v>89</v>
      </c>
      <c r="M38" s="24">
        <v>37665</v>
      </c>
      <c r="N38" s="13" t="s">
        <v>115</v>
      </c>
    </row>
    <row r="39" spans="1:14" ht="12.75">
      <c r="A39" t="s">
        <v>57</v>
      </c>
      <c r="B39" s="1">
        <f>'FNAL Totals'!B40+'UCSB Totals'!B39</f>
        <v>4</v>
      </c>
      <c r="C39" s="1">
        <f>'FNAL Totals'!C40+'UCSB Totals'!C39</f>
        <v>1</v>
      </c>
      <c r="D39" s="1">
        <f t="shared" si="2"/>
        <v>3</v>
      </c>
      <c r="E39" s="1" t="s">
        <v>6</v>
      </c>
      <c r="F39" s="1">
        <v>3</v>
      </c>
      <c r="G39" s="1"/>
      <c r="H39" s="2" t="s">
        <v>88</v>
      </c>
      <c r="I39" s="40" t="s">
        <v>89</v>
      </c>
      <c r="J39" s="2"/>
      <c r="K39" s="2" t="s">
        <v>88</v>
      </c>
      <c r="L39" s="26" t="s">
        <v>89</v>
      </c>
      <c r="M39" s="7"/>
      <c r="N39" s="13" t="s">
        <v>181</v>
      </c>
    </row>
    <row r="40" spans="1:14" ht="12.75">
      <c r="A40" t="s">
        <v>58</v>
      </c>
      <c r="B40" s="1">
        <f>'DAQ Rod Needs (FNAL)'!B17+'DAQ Rod Needs (UCSB)'!B17</f>
        <v>18</v>
      </c>
      <c r="C40" s="1">
        <f>'DAQ Rod Needs (FNAL)'!C17+'DAQ Rod Needs (UCSB)'!C17</f>
        <v>0</v>
      </c>
      <c r="D40" s="1">
        <f t="shared" si="2"/>
        <v>18</v>
      </c>
      <c r="E40" s="1" t="s">
        <v>5</v>
      </c>
      <c r="F40" s="1"/>
      <c r="G40" s="1"/>
      <c r="H40" s="2" t="s">
        <v>126</v>
      </c>
      <c r="I40" s="44"/>
      <c r="J40" s="2"/>
      <c r="K40" s="2" t="s">
        <v>126</v>
      </c>
      <c r="L40" s="2"/>
      <c r="M40" s="7"/>
      <c r="N40" s="13" t="s">
        <v>106</v>
      </c>
    </row>
    <row r="41" spans="1:14" ht="12.75">
      <c r="A41" t="s">
        <v>64</v>
      </c>
      <c r="B41" s="1">
        <f>'UC-Riverside'!B29+'FNAL Totals'!B42+'UCSB Totals'!B41</f>
        <v>3</v>
      </c>
      <c r="C41" s="1">
        <f>'UC-Riverside'!C29+'FNAL Totals'!C42+'UCSB Totals'!C41</f>
        <v>5</v>
      </c>
      <c r="D41" s="1">
        <f t="shared" si="2"/>
        <v>-2</v>
      </c>
      <c r="E41" s="1" t="s">
        <v>6</v>
      </c>
      <c r="F41" s="1"/>
      <c r="G41" s="1"/>
      <c r="H41" s="2" t="s">
        <v>127</v>
      </c>
      <c r="I41" s="44"/>
      <c r="J41" s="2"/>
      <c r="K41" s="2" t="s">
        <v>127</v>
      </c>
      <c r="L41" s="2"/>
      <c r="M41" s="7"/>
      <c r="N41" s="13" t="s">
        <v>99</v>
      </c>
    </row>
    <row r="42" spans="1:13" ht="12.75">
      <c r="A42" t="s">
        <v>188</v>
      </c>
      <c r="B42" s="1">
        <f>'FNAL Totals'!B43+'UCSB Totals'!B42</f>
        <v>20</v>
      </c>
      <c r="C42" s="1">
        <f>'FNAL Totals'!C43+'UCSB Totals'!C42</f>
        <v>0</v>
      </c>
      <c r="D42" s="1">
        <f t="shared" si="2"/>
        <v>20</v>
      </c>
      <c r="E42" s="1" t="s">
        <v>6</v>
      </c>
      <c r="F42" s="1"/>
      <c r="G42" s="1"/>
      <c r="H42" s="2" t="s">
        <v>91</v>
      </c>
      <c r="I42" s="40" t="s">
        <v>92</v>
      </c>
      <c r="J42" s="2"/>
      <c r="K42" s="2" t="s">
        <v>94</v>
      </c>
      <c r="L42" s="26" t="s">
        <v>92</v>
      </c>
      <c r="M42" s="7"/>
    </row>
    <row r="43" spans="1:13" ht="12.75">
      <c r="A43" t="s">
        <v>189</v>
      </c>
      <c r="B43" s="1">
        <f>'FNAL Totals'!B44+'UCSB Totals'!B43</f>
        <v>20</v>
      </c>
      <c r="C43" s="1">
        <f>'FNAL Totals'!C44+'UCSB Totals'!C43</f>
        <v>0</v>
      </c>
      <c r="D43" s="1">
        <f t="shared" si="2"/>
        <v>20</v>
      </c>
      <c r="E43" s="1" t="s">
        <v>6</v>
      </c>
      <c r="F43" s="1">
        <v>7</v>
      </c>
      <c r="G43" s="1"/>
      <c r="H43" s="2" t="s">
        <v>123</v>
      </c>
      <c r="I43" s="40" t="s">
        <v>122</v>
      </c>
      <c r="J43" s="32">
        <v>37679</v>
      </c>
      <c r="K43" s="2" t="s">
        <v>190</v>
      </c>
      <c r="L43" s="26" t="s">
        <v>120</v>
      </c>
      <c r="M43" s="28">
        <v>37679</v>
      </c>
    </row>
    <row r="44" spans="1:13" ht="12.75">
      <c r="A44" t="s">
        <v>44</v>
      </c>
      <c r="B44" s="1">
        <f>'FNAL Totals'!B45+'UCSB Totals'!B44</f>
        <v>2</v>
      </c>
      <c r="C44" s="1">
        <f>'FNAL Totals'!C45+'UCSB Totals'!C44</f>
        <v>0</v>
      </c>
      <c r="D44" s="1">
        <f t="shared" si="2"/>
        <v>2</v>
      </c>
      <c r="E44" s="1" t="s">
        <v>6</v>
      </c>
      <c r="F44" s="1"/>
      <c r="G44" s="1"/>
      <c r="H44" s="12" t="s">
        <v>91</v>
      </c>
      <c r="I44" s="41" t="s">
        <v>92</v>
      </c>
      <c r="J44" s="12"/>
      <c r="K44" s="12" t="s">
        <v>94</v>
      </c>
      <c r="L44" s="58" t="s">
        <v>92</v>
      </c>
      <c r="M44" s="9"/>
    </row>
    <row r="45" spans="2:13" ht="12.75">
      <c r="B45" s="2"/>
      <c r="C45" s="2"/>
      <c r="D45" s="2"/>
      <c r="E45" s="2"/>
      <c r="F45" s="2"/>
      <c r="G45" s="2"/>
      <c r="H45" s="2"/>
      <c r="I45" s="44"/>
      <c r="J45" s="2"/>
      <c r="K45" s="2"/>
      <c r="L45" s="2"/>
      <c r="M45" s="2"/>
    </row>
    <row r="46" spans="2:7" ht="17.25">
      <c r="B46" s="21" t="s">
        <v>76</v>
      </c>
      <c r="C46" s="2"/>
      <c r="D46" s="2"/>
      <c r="E46" s="2"/>
      <c r="F46" s="2"/>
      <c r="G46" s="2"/>
    </row>
    <row r="47" spans="2:14" ht="12.75">
      <c r="B47" t="s">
        <v>55</v>
      </c>
      <c r="C47" t="s">
        <v>2</v>
      </c>
      <c r="D47" t="s">
        <v>3</v>
      </c>
      <c r="E47" t="s">
        <v>4</v>
      </c>
      <c r="F47" t="s">
        <v>199</v>
      </c>
      <c r="G47" t="s">
        <v>200</v>
      </c>
      <c r="H47" t="s">
        <v>82</v>
      </c>
      <c r="I47" s="38" t="s">
        <v>81</v>
      </c>
      <c r="J47" t="s">
        <v>78</v>
      </c>
      <c r="K47" t="s">
        <v>79</v>
      </c>
      <c r="L47" t="s">
        <v>81</v>
      </c>
      <c r="M47" t="s">
        <v>78</v>
      </c>
      <c r="N47" s="13" t="s">
        <v>80</v>
      </c>
    </row>
    <row r="48" spans="1:14" ht="12.75">
      <c r="A48" t="s">
        <v>12</v>
      </c>
      <c r="B48" s="1">
        <f>'UC-Riverside'!B12+'FNAL Totals'!B49+'UCSB Totals'!B48</f>
        <v>9</v>
      </c>
      <c r="C48" s="1">
        <f>'UC-Riverside'!C12+'FNAL Totals'!C49+'UCSB Totals'!C48</f>
        <v>0</v>
      </c>
      <c r="D48" s="1">
        <f aca="true" t="shared" si="3" ref="D48:D58">B48-C48</f>
        <v>9</v>
      </c>
      <c r="E48" s="1" t="s">
        <v>5</v>
      </c>
      <c r="F48" s="1">
        <v>1</v>
      </c>
      <c r="G48" s="1"/>
      <c r="H48" s="18" t="s">
        <v>85</v>
      </c>
      <c r="I48" s="39" t="s">
        <v>125</v>
      </c>
      <c r="J48" s="37">
        <v>37663</v>
      </c>
      <c r="K48" s="18" t="s">
        <v>118</v>
      </c>
      <c r="L48" s="23" t="s">
        <v>119</v>
      </c>
      <c r="M48" s="8" t="s">
        <v>130</v>
      </c>
      <c r="N48" s="13" t="s">
        <v>128</v>
      </c>
    </row>
    <row r="49" spans="1:14" ht="12.75">
      <c r="A49" t="s">
        <v>59</v>
      </c>
      <c r="B49" s="1">
        <f>'UC-Riverside'!B32+'FNAL Totals'!B50+'UCSB Totals'!B49</f>
        <v>3</v>
      </c>
      <c r="C49" s="1">
        <f>'UC-Riverside'!C32+'FNAL Totals'!C50+'UCSB Totals'!C49</f>
        <v>5</v>
      </c>
      <c r="D49" s="1">
        <f t="shared" si="3"/>
        <v>-2</v>
      </c>
      <c r="E49" s="1" t="s">
        <v>6</v>
      </c>
      <c r="F49" s="1"/>
      <c r="G49" s="1"/>
      <c r="H49" s="2" t="s">
        <v>93</v>
      </c>
      <c r="I49" s="40" t="s">
        <v>129</v>
      </c>
      <c r="J49" s="32">
        <v>37651</v>
      </c>
      <c r="K49" s="2" t="s">
        <v>93</v>
      </c>
      <c r="L49" s="27" t="s">
        <v>129</v>
      </c>
      <c r="M49" s="28">
        <v>37651</v>
      </c>
      <c r="N49" s="13" t="s">
        <v>95</v>
      </c>
    </row>
    <row r="50" spans="1:14" ht="12.75">
      <c r="A50" t="s">
        <v>60</v>
      </c>
      <c r="B50" s="1">
        <f>'FNAL Totals'!B51+'UCSB Totals'!B50</f>
        <v>76</v>
      </c>
      <c r="C50" s="1">
        <f>'FNAL Totals'!C51+'UCSB Totals'!C50</f>
        <v>76</v>
      </c>
      <c r="D50" s="1">
        <f t="shared" si="3"/>
        <v>0</v>
      </c>
      <c r="E50" s="1" t="s">
        <v>6</v>
      </c>
      <c r="F50" s="1"/>
      <c r="G50" s="1"/>
      <c r="H50" s="2" t="s">
        <v>96</v>
      </c>
      <c r="I50" s="44"/>
      <c r="J50" s="2"/>
      <c r="K50" s="2" t="s">
        <v>88</v>
      </c>
      <c r="L50" s="27" t="s">
        <v>89</v>
      </c>
      <c r="M50" s="7"/>
      <c r="N50" s="13" t="s">
        <v>107</v>
      </c>
    </row>
    <row r="51" spans="1:13" ht="12.75">
      <c r="A51" t="s">
        <v>62</v>
      </c>
      <c r="B51" s="1">
        <f>'UC-Riverside'!B11+'UC-Riverside'!B31+'FNAL Totals'!B52+'UCSB Totals'!B51</f>
        <v>87</v>
      </c>
      <c r="C51" s="1">
        <f>'UC-Riverside'!C11+'UC-Riverside'!C31+'FNAL Totals'!C52+'UCSB Totals'!C51</f>
        <v>1</v>
      </c>
      <c r="D51" s="1">
        <f t="shared" si="3"/>
        <v>86</v>
      </c>
      <c r="E51" s="1" t="s">
        <v>6</v>
      </c>
      <c r="F51" s="1"/>
      <c r="G51" s="1"/>
      <c r="H51" s="2" t="s">
        <v>91</v>
      </c>
      <c r="I51" s="40" t="s">
        <v>92</v>
      </c>
      <c r="J51" s="2"/>
      <c r="K51" s="2" t="s">
        <v>91</v>
      </c>
      <c r="L51" s="27" t="s">
        <v>92</v>
      </c>
      <c r="M51" s="7"/>
    </row>
    <row r="52" spans="1:14" ht="12.75">
      <c r="A52" t="s">
        <v>63</v>
      </c>
      <c r="B52" s="1">
        <f>'UC-Riverside'!B10+'UC-Riverside'!B30+'FNAL Totals'!B53+'UCSB Totals'!B52</f>
        <v>174</v>
      </c>
      <c r="C52" s="1">
        <f>'UC-Riverside'!C10+'UC-Riverside'!C30+'FNAL Totals'!C53+'UCSB Totals'!C52</f>
        <v>170</v>
      </c>
      <c r="D52" s="1">
        <f t="shared" si="3"/>
        <v>4</v>
      </c>
      <c r="E52" s="1" t="s">
        <v>6</v>
      </c>
      <c r="F52" s="1"/>
      <c r="G52" s="1"/>
      <c r="H52" s="2" t="s">
        <v>88</v>
      </c>
      <c r="I52" s="40" t="s">
        <v>89</v>
      </c>
      <c r="J52" s="32">
        <v>37665</v>
      </c>
      <c r="K52" s="2" t="s">
        <v>88</v>
      </c>
      <c r="L52" s="26" t="s">
        <v>89</v>
      </c>
      <c r="M52" s="28">
        <v>37665</v>
      </c>
      <c r="N52" s="13" t="s">
        <v>97</v>
      </c>
    </row>
    <row r="53" spans="1:13" ht="12.75">
      <c r="A53" t="s">
        <v>36</v>
      </c>
      <c r="B53" s="1">
        <f>'FNAL Totals'!B54+'UCSB Totals'!B53</f>
        <v>2</v>
      </c>
      <c r="C53" s="1">
        <f>'FNAL Totals'!C54+'UCSB Totals'!C53</f>
        <v>0</v>
      </c>
      <c r="D53" s="1">
        <f t="shared" si="3"/>
        <v>2</v>
      </c>
      <c r="E53" s="1" t="s">
        <v>6</v>
      </c>
      <c r="F53" s="1">
        <v>2</v>
      </c>
      <c r="G53" s="1"/>
      <c r="H53" s="2" t="s">
        <v>91</v>
      </c>
      <c r="I53" s="40" t="s">
        <v>92</v>
      </c>
      <c r="J53" s="2"/>
      <c r="K53" s="2" t="s">
        <v>91</v>
      </c>
      <c r="L53" s="27" t="s">
        <v>92</v>
      </c>
      <c r="M53" s="7"/>
    </row>
    <row r="54" spans="1:14" ht="12.75">
      <c r="A54" t="s">
        <v>38</v>
      </c>
      <c r="B54" s="1">
        <f>'FNAL Totals'!B55+'UCSB Totals'!B54</f>
        <v>6</v>
      </c>
      <c r="C54" s="1">
        <f>'FNAL Totals'!C55+'UCSB Totals'!C54</f>
        <v>0</v>
      </c>
      <c r="D54" s="1">
        <f t="shared" si="3"/>
        <v>6</v>
      </c>
      <c r="E54" s="1" t="s">
        <v>5</v>
      </c>
      <c r="F54" s="1">
        <v>1</v>
      </c>
      <c r="G54" s="1"/>
      <c r="H54" s="2" t="s">
        <v>131</v>
      </c>
      <c r="I54" s="40" t="s">
        <v>132</v>
      </c>
      <c r="J54" s="32">
        <v>37679</v>
      </c>
      <c r="K54" s="2" t="s">
        <v>88</v>
      </c>
      <c r="L54" s="27" t="s">
        <v>89</v>
      </c>
      <c r="M54" s="7"/>
      <c r="N54" s="13" t="s">
        <v>182</v>
      </c>
    </row>
    <row r="55" spans="1:14" ht="12.75">
      <c r="A55" t="s">
        <v>117</v>
      </c>
      <c r="B55" s="1">
        <f>'FNAL Totals'!B56+'UCSB Totals'!B55</f>
        <v>6</v>
      </c>
      <c r="C55" s="1">
        <f>'FNAL Totals'!C56+'UCSB Totals'!C55</f>
        <v>0</v>
      </c>
      <c r="D55" s="1">
        <f t="shared" si="3"/>
        <v>6</v>
      </c>
      <c r="E55" s="1" t="s">
        <v>5</v>
      </c>
      <c r="F55" s="1"/>
      <c r="G55" s="1"/>
      <c r="H55" s="2" t="s">
        <v>91</v>
      </c>
      <c r="I55" s="40" t="s">
        <v>92</v>
      </c>
      <c r="J55" s="2"/>
      <c r="K55" s="2" t="s">
        <v>91</v>
      </c>
      <c r="L55" s="27" t="s">
        <v>92</v>
      </c>
      <c r="M55" s="7"/>
      <c r="N55" s="13" t="s">
        <v>98</v>
      </c>
    </row>
    <row r="56" spans="1:13" ht="12.75">
      <c r="A56" t="s">
        <v>183</v>
      </c>
      <c r="B56" s="1">
        <f>'FNAL Totals'!B57+'UCSB Totals'!B56</f>
        <v>44</v>
      </c>
      <c r="C56" s="1">
        <f>'FNAL Totals'!C57+'UCSB Totals'!C56</f>
        <v>0</v>
      </c>
      <c r="D56" s="1">
        <f t="shared" si="3"/>
        <v>44</v>
      </c>
      <c r="E56" s="1" t="s">
        <v>5</v>
      </c>
      <c r="F56" s="1">
        <v>8</v>
      </c>
      <c r="G56" s="1"/>
      <c r="H56" s="2"/>
      <c r="I56" s="44"/>
      <c r="J56" s="2"/>
      <c r="K56" s="2"/>
      <c r="L56" s="2"/>
      <c r="M56" s="7"/>
    </row>
    <row r="57" spans="1:14" ht="12.75">
      <c r="A57" t="s">
        <v>67</v>
      </c>
      <c r="B57" s="1">
        <f>'FNAL Totals'!B58+'UCSB Totals'!B57</f>
        <v>16</v>
      </c>
      <c r="C57" s="1">
        <f>'FNAL Totals'!C58+'UCSB Totals'!C57</f>
        <v>0</v>
      </c>
      <c r="D57" s="1">
        <f t="shared" si="3"/>
        <v>16</v>
      </c>
      <c r="E57" s="1" t="s">
        <v>5</v>
      </c>
      <c r="F57" s="1"/>
      <c r="G57" s="1"/>
      <c r="H57" s="2"/>
      <c r="I57" s="44"/>
      <c r="J57" s="2"/>
      <c r="K57" s="2"/>
      <c r="L57" s="2"/>
      <c r="M57" s="7"/>
      <c r="N57" s="13" t="s">
        <v>98</v>
      </c>
    </row>
    <row r="58" spans="1:14" ht="12.75">
      <c r="A58" t="s">
        <v>68</v>
      </c>
      <c r="B58" s="1">
        <f>'FNAL Totals'!B59+'UCSB Totals'!B58</f>
        <v>16</v>
      </c>
      <c r="C58" s="1">
        <f>'FNAL Totals'!C59+'UCSB Totals'!C58</f>
        <v>0</v>
      </c>
      <c r="D58" s="1">
        <f t="shared" si="3"/>
        <v>16</v>
      </c>
      <c r="E58" s="1" t="s">
        <v>5</v>
      </c>
      <c r="F58" s="1"/>
      <c r="G58" s="1"/>
      <c r="H58" s="12"/>
      <c r="I58" s="45"/>
      <c r="J58" s="12"/>
      <c r="K58" s="12"/>
      <c r="L58" s="12"/>
      <c r="M58" s="9"/>
      <c r="N58" s="13" t="s">
        <v>98</v>
      </c>
    </row>
    <row r="59" spans="2:7" ht="12.75">
      <c r="B59" s="2"/>
      <c r="C59" s="2"/>
      <c r="D59" s="2"/>
      <c r="E59" s="2"/>
      <c r="F59" s="2"/>
      <c r="G59" s="2"/>
    </row>
    <row r="60" spans="2:7" ht="17.25">
      <c r="B60" s="21" t="s">
        <v>77</v>
      </c>
      <c r="C60" s="2"/>
      <c r="D60" s="2"/>
      <c r="E60" s="2"/>
      <c r="F60" s="2"/>
      <c r="G60" s="2"/>
    </row>
    <row r="61" spans="2:14" ht="12.75">
      <c r="B61" t="s">
        <v>55</v>
      </c>
      <c r="C61" t="s">
        <v>2</v>
      </c>
      <c r="D61" t="s">
        <v>3</v>
      </c>
      <c r="E61" t="s">
        <v>4</v>
      </c>
      <c r="F61" t="s">
        <v>199</v>
      </c>
      <c r="G61" t="s">
        <v>200</v>
      </c>
      <c r="H61" t="s">
        <v>82</v>
      </c>
      <c r="I61" s="38" t="s">
        <v>81</v>
      </c>
      <c r="J61" t="s">
        <v>78</v>
      </c>
      <c r="K61" t="s">
        <v>79</v>
      </c>
      <c r="L61" t="s">
        <v>81</v>
      </c>
      <c r="M61" t="s">
        <v>78</v>
      </c>
      <c r="N61" s="13" t="s">
        <v>80</v>
      </c>
    </row>
    <row r="62" spans="1:14" ht="12.75">
      <c r="A62" s="2" t="s">
        <v>19</v>
      </c>
      <c r="B62" s="1">
        <f>'UCSB Totals'!B62</f>
        <v>600</v>
      </c>
      <c r="C62" s="1">
        <f>'UCSB Totals'!C62</f>
        <v>0</v>
      </c>
      <c r="D62" s="1">
        <f aca="true" t="shared" si="4" ref="D62:D71">B62-C62</f>
        <v>600</v>
      </c>
      <c r="E62" s="1" t="s">
        <v>6</v>
      </c>
      <c r="F62" s="1"/>
      <c r="G62" s="1"/>
      <c r="H62" s="18" t="s">
        <v>100</v>
      </c>
      <c r="I62" s="39" t="s">
        <v>101</v>
      </c>
      <c r="J62" s="18"/>
      <c r="K62" s="18" t="s">
        <v>102</v>
      </c>
      <c r="L62" s="23" t="s">
        <v>103</v>
      </c>
      <c r="M62" s="8"/>
      <c r="N62" s="13" t="s">
        <v>108</v>
      </c>
    </row>
    <row r="63" spans="1:13" ht="12.75">
      <c r="A63" s="2" t="s">
        <v>13</v>
      </c>
      <c r="B63" s="1">
        <f>'UC-Riverside'!B33+'UC-Riverside'!B13+'FNAL Totals'!B63+'UCSB Totals'!B63</f>
        <v>11</v>
      </c>
      <c r="C63" s="1">
        <f>'UC-Riverside'!C33+'UC-Riverside'!C13+'FNAL Totals'!C63+'UCSB Totals'!C63</f>
        <v>1</v>
      </c>
      <c r="D63" s="1">
        <f t="shared" si="4"/>
        <v>10</v>
      </c>
      <c r="E63" s="1" t="s">
        <v>6</v>
      </c>
      <c r="F63" s="1">
        <v>2</v>
      </c>
      <c r="G63" s="1"/>
      <c r="H63" s="2" t="s">
        <v>102</v>
      </c>
      <c r="I63" s="40" t="s">
        <v>103</v>
      </c>
      <c r="J63" s="2"/>
      <c r="K63" s="2" t="s">
        <v>102</v>
      </c>
      <c r="L63" s="26" t="s">
        <v>103</v>
      </c>
      <c r="M63" s="7"/>
    </row>
    <row r="64" spans="1:14" ht="12.75">
      <c r="A64" s="2" t="s">
        <v>191</v>
      </c>
      <c r="B64" s="1">
        <f>'FNAL Totals'!B64+'UCSB Totals'!B64</f>
        <v>4</v>
      </c>
      <c r="C64" s="1">
        <f>'FNAL Totals'!C64+'UCSB Totals'!C64</f>
        <v>0</v>
      </c>
      <c r="D64" s="1">
        <f t="shared" si="4"/>
        <v>4</v>
      </c>
      <c r="E64" s="1" t="s">
        <v>6</v>
      </c>
      <c r="F64" s="1">
        <v>2</v>
      </c>
      <c r="G64" s="1"/>
      <c r="H64" s="2" t="s">
        <v>90</v>
      </c>
      <c r="I64" s="44"/>
      <c r="J64" s="2"/>
      <c r="K64" s="2" t="s">
        <v>102</v>
      </c>
      <c r="L64" s="26" t="s">
        <v>103</v>
      </c>
      <c r="M64" s="7"/>
      <c r="N64" s="13" t="s">
        <v>109</v>
      </c>
    </row>
    <row r="65" spans="1:13" ht="12.75">
      <c r="A65" s="2" t="s">
        <v>14</v>
      </c>
      <c r="B65" s="1">
        <f>'UCSB Totals'!B65</f>
        <v>1</v>
      </c>
      <c r="C65" s="1">
        <f>'UCSB Totals'!C65</f>
        <v>0</v>
      </c>
      <c r="D65" s="1">
        <f t="shared" si="4"/>
        <v>1</v>
      </c>
      <c r="E65" s="1" t="s">
        <v>5</v>
      </c>
      <c r="F65" s="1"/>
      <c r="G65" s="1"/>
      <c r="H65" s="2" t="s">
        <v>100</v>
      </c>
      <c r="I65" s="40" t="s">
        <v>101</v>
      </c>
      <c r="J65" s="2"/>
      <c r="K65" s="2" t="s">
        <v>100</v>
      </c>
      <c r="L65" s="26" t="s">
        <v>101</v>
      </c>
      <c r="M65" s="7"/>
    </row>
    <row r="66" spans="1:13" ht="12.75">
      <c r="A66" s="2" t="s">
        <v>39</v>
      </c>
      <c r="B66" s="1">
        <f>'FNAL Totals'!B65+'UCSB Totals'!B66</f>
        <v>1200</v>
      </c>
      <c r="C66" s="1">
        <f>'FNAL Totals'!C65+'UCSB Totals'!C66</f>
        <v>200</v>
      </c>
      <c r="D66" s="1">
        <f t="shared" si="4"/>
        <v>1000</v>
      </c>
      <c r="E66" s="1" t="s">
        <v>6</v>
      </c>
      <c r="F66" s="1"/>
      <c r="G66" s="1"/>
      <c r="H66" s="2" t="s">
        <v>102</v>
      </c>
      <c r="I66" s="40" t="s">
        <v>103</v>
      </c>
      <c r="J66" s="2"/>
      <c r="K66" s="2" t="s">
        <v>102</v>
      </c>
      <c r="L66" s="26" t="s">
        <v>103</v>
      </c>
      <c r="M66" s="7"/>
    </row>
    <row r="67" spans="1:13" ht="12.75">
      <c r="A67" s="2" t="s">
        <v>110</v>
      </c>
      <c r="B67" s="1">
        <f>'FNAL Totals'!B66+'UCSB Totals'!B67</f>
        <v>20</v>
      </c>
      <c r="C67" s="1">
        <f>'FNAL Totals'!C66+'UCSB Totals'!C67</f>
        <v>0</v>
      </c>
      <c r="D67" s="1">
        <f t="shared" si="4"/>
        <v>20</v>
      </c>
      <c r="E67" s="1" t="s">
        <v>5</v>
      </c>
      <c r="F67" s="1"/>
      <c r="G67" s="1"/>
      <c r="H67" s="2" t="s">
        <v>102</v>
      </c>
      <c r="I67" s="40" t="s">
        <v>103</v>
      </c>
      <c r="J67" s="2"/>
      <c r="K67" s="2" t="s">
        <v>102</v>
      </c>
      <c r="L67" s="26" t="s">
        <v>103</v>
      </c>
      <c r="M67" s="7"/>
    </row>
    <row r="68" spans="1:13" ht="12.75">
      <c r="A68" s="2" t="s">
        <v>69</v>
      </c>
      <c r="B68" s="1">
        <f>'FNAL Totals'!B67+'UCSB Totals'!B65</f>
        <v>2</v>
      </c>
      <c r="C68" s="1">
        <f>'FNAL Totals'!C67+'UCSB Totals'!C65</f>
        <v>0</v>
      </c>
      <c r="D68" s="1">
        <f t="shared" si="4"/>
        <v>2</v>
      </c>
      <c r="E68" s="1" t="s">
        <v>5</v>
      </c>
      <c r="F68" s="1">
        <v>1</v>
      </c>
      <c r="G68" s="1"/>
      <c r="H68" s="2"/>
      <c r="I68" s="44"/>
      <c r="J68" s="2"/>
      <c r="K68" s="2" t="s">
        <v>133</v>
      </c>
      <c r="L68" s="26" t="s">
        <v>134</v>
      </c>
      <c r="M68" s="7"/>
    </row>
    <row r="69" spans="1:13" ht="12.75">
      <c r="A69" s="2" t="s">
        <v>40</v>
      </c>
      <c r="B69" s="1">
        <f>'FNAL Totals'!B67+'UCSB Totals'!B68</f>
        <v>2</v>
      </c>
      <c r="C69" s="1">
        <f>'FNAL Totals'!C67+'UCSB Totals'!C68</f>
        <v>0</v>
      </c>
      <c r="D69" s="1">
        <f t="shared" si="4"/>
        <v>2</v>
      </c>
      <c r="E69" s="1" t="s">
        <v>5</v>
      </c>
      <c r="F69" s="1">
        <v>1</v>
      </c>
      <c r="G69" s="1"/>
      <c r="H69" s="2" t="s">
        <v>135</v>
      </c>
      <c r="I69" s="40" t="s">
        <v>136</v>
      </c>
      <c r="J69" s="2"/>
      <c r="K69" s="2" t="s">
        <v>135</v>
      </c>
      <c r="L69" s="26" t="s">
        <v>136</v>
      </c>
      <c r="M69" s="7"/>
    </row>
    <row r="70" spans="1:14" ht="12.75">
      <c r="A70" s="2" t="s">
        <v>43</v>
      </c>
      <c r="B70" s="1">
        <f>'FNAL Totals'!B69+'UCSB Totals'!B70</f>
        <v>2</v>
      </c>
      <c r="C70" s="1">
        <f>'FNAL Totals'!C69+'UCSB Totals'!C70</f>
        <v>2</v>
      </c>
      <c r="D70" s="1">
        <f t="shared" si="4"/>
        <v>0</v>
      </c>
      <c r="E70" s="1" t="s">
        <v>6</v>
      </c>
      <c r="F70" s="1"/>
      <c r="G70" s="1"/>
      <c r="H70" s="2" t="s">
        <v>88</v>
      </c>
      <c r="I70" s="40" t="s">
        <v>89</v>
      </c>
      <c r="J70" s="2"/>
      <c r="K70" s="2" t="s">
        <v>88</v>
      </c>
      <c r="L70" s="26" t="s">
        <v>89</v>
      </c>
      <c r="M70" s="7"/>
      <c r="N70" s="13" t="s">
        <v>99</v>
      </c>
    </row>
    <row r="71" spans="1:14" ht="12.75">
      <c r="A71" s="2" t="s">
        <v>24</v>
      </c>
      <c r="B71" s="1">
        <f>'UCSB Totals'!B71</f>
        <v>3</v>
      </c>
      <c r="C71" s="1">
        <f>'UCSB Totals'!C71</f>
        <v>1</v>
      </c>
      <c r="D71" s="1">
        <f t="shared" si="4"/>
        <v>2</v>
      </c>
      <c r="E71" s="1" t="s">
        <v>6</v>
      </c>
      <c r="F71" s="1"/>
      <c r="G71" s="1"/>
      <c r="H71" s="2" t="s">
        <v>91</v>
      </c>
      <c r="I71" s="40" t="s">
        <v>92</v>
      </c>
      <c r="J71" s="2"/>
      <c r="K71" s="2" t="s">
        <v>91</v>
      </c>
      <c r="L71" s="26" t="s">
        <v>92</v>
      </c>
      <c r="M71" s="7"/>
      <c r="N71" s="13" t="s">
        <v>111</v>
      </c>
    </row>
    <row r="72" spans="1:13" ht="12.75">
      <c r="A72" s="2" t="s">
        <v>20</v>
      </c>
      <c r="B72" s="1">
        <f>'UCSB Totals'!B72</f>
        <v>12</v>
      </c>
      <c r="C72" s="1">
        <f>'UCSB Totals'!C72</f>
        <v>0</v>
      </c>
      <c r="D72" s="1">
        <f aca="true" t="shared" si="5" ref="D72:D80">B72-C72</f>
        <v>12</v>
      </c>
      <c r="E72" s="1" t="s">
        <v>5</v>
      </c>
      <c r="F72" s="1"/>
      <c r="G72" s="1"/>
      <c r="H72" s="2" t="s">
        <v>102</v>
      </c>
      <c r="I72" s="40" t="s">
        <v>103</v>
      </c>
      <c r="J72" s="2"/>
      <c r="K72" s="2" t="s">
        <v>102</v>
      </c>
      <c r="L72" s="26" t="s">
        <v>103</v>
      </c>
      <c r="M72" s="7"/>
    </row>
    <row r="73" spans="1:14" ht="12.75">
      <c r="A73" s="2" t="s">
        <v>21</v>
      </c>
      <c r="B73" s="1">
        <f>'UCSB Totals'!B73</f>
        <v>1</v>
      </c>
      <c r="C73" s="1">
        <f>'UCSB Totals'!C73</f>
        <v>1</v>
      </c>
      <c r="D73" s="1">
        <f t="shared" si="5"/>
        <v>0</v>
      </c>
      <c r="E73" s="1" t="s">
        <v>6</v>
      </c>
      <c r="F73" s="1"/>
      <c r="G73" s="1"/>
      <c r="H73" s="2" t="s">
        <v>102</v>
      </c>
      <c r="I73" s="40" t="s">
        <v>103</v>
      </c>
      <c r="J73" s="2"/>
      <c r="K73" s="2" t="s">
        <v>102</v>
      </c>
      <c r="L73" s="26" t="s">
        <v>103</v>
      </c>
      <c r="M73" s="7"/>
      <c r="N73" s="13" t="s">
        <v>99</v>
      </c>
    </row>
    <row r="74" spans="1:14" ht="12.75">
      <c r="A74" s="2" t="s">
        <v>22</v>
      </c>
      <c r="B74" s="1">
        <f>'UCSB Totals'!B74</f>
        <v>1</v>
      </c>
      <c r="C74" s="1">
        <f>'UCSB Totals'!C74</f>
        <v>1</v>
      </c>
      <c r="D74" s="1">
        <f t="shared" si="5"/>
        <v>0</v>
      </c>
      <c r="E74" s="1" t="s">
        <v>6</v>
      </c>
      <c r="F74" s="1"/>
      <c r="G74" s="1"/>
      <c r="H74" s="2" t="s">
        <v>102</v>
      </c>
      <c r="I74" s="40" t="s">
        <v>103</v>
      </c>
      <c r="J74" s="2"/>
      <c r="K74" s="2" t="s">
        <v>102</v>
      </c>
      <c r="L74" s="26" t="s">
        <v>103</v>
      </c>
      <c r="M74" s="7"/>
      <c r="N74" s="13" t="s">
        <v>99</v>
      </c>
    </row>
    <row r="75" spans="1:13" ht="12.75">
      <c r="A75" s="2" t="s">
        <v>41</v>
      </c>
      <c r="B75" s="1">
        <f>'FNAL Totals'!B70+'UCSB Totals'!B75</f>
        <v>6</v>
      </c>
      <c r="C75" s="1">
        <f>'FNAL Totals'!C70+'UCSB Totals'!C75</f>
        <v>0</v>
      </c>
      <c r="D75" s="1">
        <f t="shared" si="5"/>
        <v>6</v>
      </c>
      <c r="E75" s="1" t="s">
        <v>5</v>
      </c>
      <c r="F75" s="1"/>
      <c r="G75" s="1"/>
      <c r="H75" s="2" t="s">
        <v>102</v>
      </c>
      <c r="I75" s="40" t="s">
        <v>103</v>
      </c>
      <c r="J75" s="2"/>
      <c r="K75" s="2" t="s">
        <v>137</v>
      </c>
      <c r="L75" s="27" t="s">
        <v>138</v>
      </c>
      <c r="M75" s="7"/>
    </row>
    <row r="76" spans="1:14" ht="12.75">
      <c r="A76" s="2" t="s">
        <v>192</v>
      </c>
      <c r="B76" s="1">
        <f>'FNAL Totals'!B71+'UCSB Totals'!B76</f>
        <v>200</v>
      </c>
      <c r="C76" s="1">
        <f>'FNAL Totals'!C71+'UCSB Totals'!C76</f>
        <v>0</v>
      </c>
      <c r="D76" s="1">
        <f t="shared" si="5"/>
        <v>200</v>
      </c>
      <c r="E76" s="1" t="s">
        <v>6</v>
      </c>
      <c r="F76" s="1"/>
      <c r="G76" s="1"/>
      <c r="H76" s="2" t="s">
        <v>104</v>
      </c>
      <c r="I76" s="40" t="s">
        <v>139</v>
      </c>
      <c r="J76" s="32">
        <v>37663</v>
      </c>
      <c r="K76" s="31" t="s">
        <v>104</v>
      </c>
      <c r="L76" s="26" t="s">
        <v>139</v>
      </c>
      <c r="M76" s="28">
        <v>37663</v>
      </c>
      <c r="N76" s="13" t="s">
        <v>99</v>
      </c>
    </row>
    <row r="77" spans="1:13" ht="12.75">
      <c r="A77" s="2" t="s">
        <v>70</v>
      </c>
      <c r="B77" s="1">
        <f>'FNAL Totals'!B72+'UCSB Totals'!B77</f>
        <v>2</v>
      </c>
      <c r="C77" s="1">
        <f>'FNAL Totals'!C72+'UCSB Totals'!C77</f>
        <v>0</v>
      </c>
      <c r="D77" s="1">
        <f t="shared" si="5"/>
        <v>2</v>
      </c>
      <c r="E77" s="1" t="s">
        <v>5</v>
      </c>
      <c r="F77" s="1"/>
      <c r="G77" s="1"/>
      <c r="H77" s="2" t="s">
        <v>104</v>
      </c>
      <c r="I77" s="40" t="s">
        <v>139</v>
      </c>
      <c r="J77" s="32">
        <v>37663</v>
      </c>
      <c r="K77" s="2" t="s">
        <v>104</v>
      </c>
      <c r="L77" s="26" t="s">
        <v>139</v>
      </c>
      <c r="M77" s="28">
        <v>37663</v>
      </c>
    </row>
    <row r="78" spans="1:13" ht="12.75">
      <c r="A78" s="2" t="s">
        <v>51</v>
      </c>
      <c r="B78" s="1">
        <f>'FNAL Totals'!B73+'UCSB Totals'!B78</f>
        <v>4</v>
      </c>
      <c r="C78" s="1">
        <f>'FNAL Totals'!C73+'UCSB Totals'!C78</f>
        <v>0</v>
      </c>
      <c r="D78" s="1">
        <f t="shared" si="5"/>
        <v>4</v>
      </c>
      <c r="E78" s="1" t="s">
        <v>5</v>
      </c>
      <c r="F78" s="1"/>
      <c r="G78" s="1"/>
      <c r="H78" s="2"/>
      <c r="I78" s="44"/>
      <c r="J78" s="2"/>
      <c r="K78" s="2"/>
      <c r="L78" s="2"/>
      <c r="M78" s="7"/>
    </row>
    <row r="79" spans="1:13" ht="12.75">
      <c r="A79" s="2" t="s">
        <v>52</v>
      </c>
      <c r="B79" s="1">
        <f>'FNAL Totals'!B74+'UCSB Totals'!B79</f>
        <v>4</v>
      </c>
      <c r="C79" s="1">
        <f>'FNAL Totals'!C74+'UCSB Totals'!C79</f>
        <v>0</v>
      </c>
      <c r="D79" s="1">
        <f t="shared" si="5"/>
        <v>4</v>
      </c>
      <c r="E79" s="1" t="s">
        <v>5</v>
      </c>
      <c r="F79" s="1"/>
      <c r="G79" s="1"/>
      <c r="H79" s="2"/>
      <c r="I79" s="44"/>
      <c r="J79" s="2"/>
      <c r="K79" s="2"/>
      <c r="L79" s="2"/>
      <c r="M79" s="7"/>
    </row>
    <row r="80" spans="1:13" ht="12.75">
      <c r="A80" s="2" t="s">
        <v>53</v>
      </c>
      <c r="B80" s="1">
        <f>'FNAL Totals'!B75+'UCSB Totals'!B80</f>
        <v>2</v>
      </c>
      <c r="C80" s="1">
        <f>'FNAL Totals'!C75+'UCSB Totals'!C80</f>
        <v>0</v>
      </c>
      <c r="D80" s="1">
        <f t="shared" si="5"/>
        <v>2</v>
      </c>
      <c r="E80" s="1" t="s">
        <v>5</v>
      </c>
      <c r="F80" s="1"/>
      <c r="G80" s="1"/>
      <c r="H80" s="12"/>
      <c r="I80" s="45"/>
      <c r="J80" s="12"/>
      <c r="K80" s="12"/>
      <c r="L80" s="12"/>
      <c r="M80" s="9"/>
    </row>
    <row r="82" spans="1:13" ht="12.75">
      <c r="A82" s="7" t="s">
        <v>207</v>
      </c>
      <c r="B82" s="1">
        <f>'ARC Needs (FNAL)'!B21+'ARC Needs (UCSB)'!B29</f>
        <v>400</v>
      </c>
      <c r="C82" s="1">
        <f>'ARC Needs (FNAL)'!C21+'ARC Needs (UCSB)'!C29</f>
        <v>30</v>
      </c>
      <c r="D82" s="1">
        <f>B82-C82</f>
        <v>370</v>
      </c>
      <c r="E82" s="1" t="s">
        <v>6</v>
      </c>
      <c r="F82" s="1"/>
      <c r="G82" s="11"/>
      <c r="H82" s="14" t="s">
        <v>91</v>
      </c>
      <c r="I82" s="39" t="s">
        <v>92</v>
      </c>
      <c r="J82" s="18"/>
      <c r="K82" s="18" t="s">
        <v>91</v>
      </c>
      <c r="L82" s="60" t="s">
        <v>92</v>
      </c>
      <c r="M82" s="8"/>
    </row>
    <row r="83" spans="1:13" ht="12.75">
      <c r="A83" s="7" t="s">
        <v>204</v>
      </c>
      <c r="B83" s="1">
        <f>'ARC Needs (FNAL)'!B22+'ARC Needs (UCSB)'!B30</f>
        <v>140</v>
      </c>
      <c r="C83" s="1">
        <f>'ARC Needs (FNAL)'!C22+'ARC Needs (UCSB)'!C30</f>
        <v>0</v>
      </c>
      <c r="D83" s="1">
        <f>B83-C83</f>
        <v>140</v>
      </c>
      <c r="E83" s="1" t="s">
        <v>5</v>
      </c>
      <c r="F83" s="1"/>
      <c r="G83" s="11"/>
      <c r="H83" s="16" t="s">
        <v>91</v>
      </c>
      <c r="I83" s="40" t="s">
        <v>92</v>
      </c>
      <c r="J83" s="2"/>
      <c r="K83" s="2" t="s">
        <v>91</v>
      </c>
      <c r="L83" s="27" t="s">
        <v>92</v>
      </c>
      <c r="M83" s="7"/>
    </row>
    <row r="84" spans="1:13" ht="12.75">
      <c r="A84" s="7" t="s">
        <v>205</v>
      </c>
      <c r="B84" s="1">
        <f>'ARC Needs (FNAL)'!B23+'ARC Needs (UCSB)'!B31</f>
        <v>280</v>
      </c>
      <c r="C84" s="1">
        <f>'ARC Needs (FNAL)'!C23+'ARC Needs (UCSB)'!C31</f>
        <v>0</v>
      </c>
      <c r="D84" s="1">
        <f>B84-C84</f>
        <v>280</v>
      </c>
      <c r="E84" s="1" t="s">
        <v>5</v>
      </c>
      <c r="F84" s="1"/>
      <c r="G84" s="11"/>
      <c r="H84" s="16" t="s">
        <v>91</v>
      </c>
      <c r="I84" s="40" t="s">
        <v>92</v>
      </c>
      <c r="J84" s="2"/>
      <c r="K84" s="2" t="s">
        <v>91</v>
      </c>
      <c r="L84" s="27" t="s">
        <v>92</v>
      </c>
      <c r="M84" s="7"/>
    </row>
    <row r="85" spans="1:13" ht="12.75">
      <c r="A85" s="7" t="s">
        <v>206</v>
      </c>
      <c r="B85" s="1">
        <f>'ARC Needs (FNAL)'!B24+'ARC Needs (UCSB)'!B32</f>
        <v>400</v>
      </c>
      <c r="C85" s="1">
        <f>'ARC Needs (FNAL)'!C24+'ARC Needs (UCSB)'!C32</f>
        <v>30</v>
      </c>
      <c r="D85" s="1">
        <f>B85-C85</f>
        <v>370</v>
      </c>
      <c r="E85" s="1" t="s">
        <v>6</v>
      </c>
      <c r="F85" s="1"/>
      <c r="G85" s="11"/>
      <c r="H85" s="15" t="s">
        <v>91</v>
      </c>
      <c r="I85" s="41" t="s">
        <v>92</v>
      </c>
      <c r="J85" s="12"/>
      <c r="K85" s="12" t="s">
        <v>91</v>
      </c>
      <c r="L85" s="58" t="s">
        <v>92</v>
      </c>
      <c r="M85" s="9"/>
    </row>
  </sheetData>
  <conditionalFormatting sqref="D23:D35 D48:D60 D5:D10 D38:D46 D12:D20 D82:D85 D62:D80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62:G80 E48:G60 E12:G20 E38:G46 E23:G35 E5:G10 E82:E85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conditionalFormatting sqref="N35:N65536 N1:N5 N7:N33">
    <cfRule type="cellIs" priority="5" dxfId="2" operator="equal" stopIfTrue="1">
      <formula>"Finished"</formula>
    </cfRule>
    <cfRule type="cellIs" priority="6" dxfId="0" operator="equal" stopIfTrue="1">
      <formula>"Need to find this"</formula>
    </cfRule>
  </conditionalFormatting>
  <hyperlinks>
    <hyperlink ref="I38" r:id="rId1" display="leonard@fnal.gov"/>
    <hyperlink ref="L38" r:id="rId2" display="leonard@fnal.gov"/>
    <hyperlink ref="I42" r:id="rId3" display="sburke@hep.ucsb.edu"/>
    <hyperlink ref="L42" r:id="rId4" display="sburke@hep.ucsb.edu"/>
    <hyperlink ref="I51" r:id="rId5" display="sburke@hep.ucsb.edu"/>
    <hyperlink ref="L51" r:id="rId6" display="sburke@hep.ucsb.edu"/>
    <hyperlink ref="I52" r:id="rId7" display="leonard@fnal.gov"/>
    <hyperlink ref="L52" r:id="rId8" display="leonard@fnal.gov"/>
    <hyperlink ref="I53" r:id="rId9" display="sburke@hep.ucsb.edu"/>
    <hyperlink ref="L53" r:id="rId10" display="sburke@hep.ucsb.edu"/>
    <hyperlink ref="I39" r:id="rId11" display="leonard@fnal.gov"/>
    <hyperlink ref="L39" r:id="rId12" display="leonard@fnal.gov"/>
    <hyperlink ref="I62" r:id="rId13" display="Alan.Honma@cern.ch"/>
    <hyperlink ref="L62" r:id="rId14" display="dhale@hep.ucsb.edu"/>
    <hyperlink ref="I63" r:id="rId15" display="dhale@hep.ucsb.edu"/>
    <hyperlink ref="L63" r:id="rId16" display="dhale@hep.ucsb.edu"/>
    <hyperlink ref="L64" r:id="rId17" display="dhale@hep.ucsb.edu"/>
    <hyperlink ref="I65" r:id="rId18" display="Alan.Honma@cern.ch"/>
    <hyperlink ref="L65" r:id="rId19" display="Alan.Honma@cern.ch"/>
    <hyperlink ref="I66" r:id="rId20" display="dhale@hep.ucsb.edu"/>
    <hyperlink ref="L66" r:id="rId21" display="dhale@hep.ucsb.edu"/>
    <hyperlink ref="I67" r:id="rId22" display="dhale@hep.ucsb.edu"/>
    <hyperlink ref="L67" r:id="rId23" display="dhale@hep.ucsb.edu"/>
    <hyperlink ref="I70" r:id="rId24" display="leonard@fnal.gov"/>
    <hyperlink ref="L70" r:id="rId25" display="leonard@fnal.gov"/>
    <hyperlink ref="I72" r:id="rId26" display="dhale@hep.ucsb.edu"/>
    <hyperlink ref="L72" r:id="rId27" display="dhale@hep.ucsb.edu"/>
    <hyperlink ref="I73" r:id="rId28" display="dhale@hep.ucsb.edu"/>
    <hyperlink ref="L73" r:id="rId29" display="dhale@hep.ucsb.edu"/>
    <hyperlink ref="I74" r:id="rId30" display="dhale@hep.ucsb.edu"/>
    <hyperlink ref="L74" r:id="rId31" display="dhale@hep.ucsb.edu"/>
    <hyperlink ref="I75" r:id="rId32" display="dhale@hep.ucsb.edu"/>
    <hyperlink ref="I71" r:id="rId33" display="sburke@hep.ucsb.edu"/>
    <hyperlink ref="L71" r:id="rId34" display="sburke@hep.ucsb.edu"/>
    <hyperlink ref="L55" r:id="rId35" display="sburke@hep.ucsb.edu"/>
    <hyperlink ref="L54" r:id="rId36" display="leonard@fnal.gov"/>
    <hyperlink ref="I55" r:id="rId37" display="sburke@hep.ucsb.edu"/>
    <hyperlink ref="L12" r:id="rId38" display="mnich@physik.rwth-aachen.de"/>
    <hyperlink ref="L13" r:id="rId39" display="mnich@physik.rwth-aachen.de"/>
    <hyperlink ref="L14" r:id="rId40" display="mnich@physik.rwth-aachen.de"/>
    <hyperlink ref="L15" r:id="rId41" display="mnich@physik.rwth-aachen.de"/>
    <hyperlink ref="L18" r:id="rId42" display="mnich@physik.rwth-aachen.de"/>
    <hyperlink ref="I16" r:id="rId43" display="patrice.seigrist@cern.ch"/>
    <hyperlink ref="I17" r:id="rId44" display="patrice.seigrist@cern.ch"/>
    <hyperlink ref="L16" r:id="rId45" display="patrice.seigrist@cern.ch"/>
    <hyperlink ref="L17" r:id="rId46" display="patrice.seigrist@cern.ch"/>
    <hyperlink ref="L23" r:id="rId47" display="patrice.seigrist@cern.ch"/>
    <hyperlink ref="L24" r:id="rId48" display="patrice.seigrist@cern.ch"/>
    <hyperlink ref="L26" r:id="rId49" display="patrice.seigrist@cern.ch"/>
    <hyperlink ref="L29" r:id="rId50" display="patrice.seigrist@cern.ch"/>
    <hyperlink ref="L30" r:id="rId51" display="patrice.seigrist@cern.ch"/>
    <hyperlink ref="L32" r:id="rId52" display="patrice.seigrist@cern.ch"/>
    <hyperlink ref="L33" r:id="rId53" display="patrice.seigrist@cern.ch"/>
    <hyperlink ref="I30" r:id="rId54" display="patrice.seigrist@cern.ch"/>
    <hyperlink ref="I31" r:id="rId55" display="wim.beaumont@ua.ac.be"/>
    <hyperlink ref="L31" r:id="rId56" display="wim.beaumont@ua.ac.be"/>
    <hyperlink ref="I27" r:id="rId57" display="dirkes@iekp.fzk.de"/>
    <hyperlink ref="L27" r:id="rId58" display="dirkes@iekp.fzk.de"/>
    <hyperlink ref="I28" r:id="rId59" display="dirkes@iekp.fzk.de"/>
    <hyperlink ref="L28" r:id="rId60" display="dirkes@iekp.fzk.de"/>
    <hyperlink ref="I12" r:id="rId61" display="arcs-devel@gondor.com"/>
    <hyperlink ref="I13" r:id="rId62" display="arcs-devel@gondor.com"/>
    <hyperlink ref="I14" r:id="rId63" display="arcs-devel@gondor.com"/>
    <hyperlink ref="I15" r:id="rId64" display="arcs-devel@gondor.com"/>
    <hyperlink ref="I18" r:id="rId65" display="arcs-devel@gondor.com"/>
    <hyperlink ref="I48" r:id="rId66" display="arcs-devel@gondor.com"/>
    <hyperlink ref="L48" r:id="rId67" display="mnich@physik.rwth-aachen.de"/>
    <hyperlink ref="I49" r:id="rId68" display="Gail.Hanson@ucr.edu"/>
    <hyperlink ref="L49" r:id="rId69" display="Gail.Hanson@ucr.edu"/>
    <hyperlink ref="L50" r:id="rId70" display="leonard@fnal.gov"/>
    <hyperlink ref="I54" r:id="rId71" display="sales.us@weiner-d,com"/>
    <hyperlink ref="L68" r:id="rId72" display="Ariella.Cattai@cern.ch"/>
    <hyperlink ref="I69" r:id="rId73" display="demaria@to.infn.it"/>
    <hyperlink ref="L69" r:id="rId74" display="demaria@to.infn.it"/>
    <hyperlink ref="L75" r:id="rId75" display="regina@phys.ksu.edu"/>
    <hyperlink ref="I76" r:id="rId76" display="tipton@pas.rochester.edu"/>
    <hyperlink ref="K76" r:id="rId77" display="tipton@pas.rochester.edu"/>
    <hyperlink ref="I77" r:id="rId78" display="tipton@pas.rochester.edu"/>
    <hyperlink ref="L77" r:id="rId79" display="tipton@pas.rochester.edu"/>
    <hyperlink ref="L76" r:id="rId80" display="tipton@pas.rochester.edu"/>
    <hyperlink ref="L25" r:id="rId81" display="patrice.seigrist@cern.ch"/>
    <hyperlink ref="I43" r:id="rId82" display="wim.beaumont@ua.ac.be"/>
    <hyperlink ref="L43" r:id="rId83" display="patrice.siegrist@cern.ch"/>
    <hyperlink ref="I44" r:id="rId84" display="sburke@hep.ucsb.edu"/>
    <hyperlink ref="L44" r:id="rId85" display="sburke@hep.ucsb.edu"/>
    <hyperlink ref="L83" r:id="rId86" display="sburke@hep.ucsb.edu"/>
    <hyperlink ref="I83" r:id="rId87" display="sburke@hep.ucsb.edu"/>
    <hyperlink ref="L82" r:id="rId88" display="sburke@hep.ucsb.edu"/>
    <hyperlink ref="I82" r:id="rId89" display="sburke@hep.ucsb.edu"/>
    <hyperlink ref="L84" r:id="rId90" display="sburke@hep.ucsb.edu"/>
    <hyperlink ref="I84" r:id="rId91" display="sburke@hep.ucsb.edu"/>
    <hyperlink ref="L85" r:id="rId92" display="sburke@hep.ucsb.edu"/>
    <hyperlink ref="I85" r:id="rId93" display="sburke@hep.ucsb.edu"/>
  </hyperlinks>
  <printOptions/>
  <pageMargins left="0.75" right="0.75" top="1" bottom="1" header="0.5" footer="0.5"/>
  <pageSetup horizontalDpi="600" verticalDpi="600" orientation="portrait" scale="55" r:id="rId94"/>
  <colBreaks count="1" manualBreakCount="1">
    <brk id="7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46" sqref="E46"/>
    </sheetView>
  </sheetViews>
  <sheetFormatPr defaultColWidth="9.140625" defaultRowHeight="12.75"/>
  <cols>
    <col min="1" max="1" width="34.851562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167</v>
      </c>
    </row>
    <row r="2" ht="12.75">
      <c r="B2" t="s">
        <v>61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6" ht="12.75">
      <c r="A4" s="7" t="s">
        <v>157</v>
      </c>
      <c r="B4" s="5">
        <v>1</v>
      </c>
      <c r="C4" s="1">
        <v>1</v>
      </c>
      <c r="D4" s="1">
        <f>B4-C4</f>
        <v>0</v>
      </c>
      <c r="E4" s="1" t="s">
        <v>6</v>
      </c>
      <c r="F4" t="s">
        <v>179</v>
      </c>
    </row>
    <row r="5" spans="1:5" ht="12.75">
      <c r="A5" s="7" t="s">
        <v>26</v>
      </c>
      <c r="B5" s="5">
        <v>1</v>
      </c>
      <c r="C5" s="1">
        <v>1</v>
      </c>
      <c r="D5" s="1">
        <f aca="true" t="shared" si="0" ref="D5:D16">B5-C5</f>
        <v>0</v>
      </c>
      <c r="E5" s="1" t="s">
        <v>6</v>
      </c>
    </row>
    <row r="6" spans="1:5" ht="12.75">
      <c r="A6" s="7" t="s">
        <v>27</v>
      </c>
      <c r="B6" s="5">
        <v>1</v>
      </c>
      <c r="C6" s="1">
        <v>1</v>
      </c>
      <c r="D6" s="1">
        <f t="shared" si="0"/>
        <v>0</v>
      </c>
      <c r="E6" s="1" t="s">
        <v>6</v>
      </c>
    </row>
    <row r="7" spans="1:5" ht="12.75">
      <c r="A7" s="7" t="s">
        <v>28</v>
      </c>
      <c r="B7" s="8">
        <v>1</v>
      </c>
      <c r="C7" s="3">
        <v>1</v>
      </c>
      <c r="D7" s="3">
        <f t="shared" si="0"/>
        <v>0</v>
      </c>
      <c r="E7" s="3" t="s">
        <v>6</v>
      </c>
    </row>
    <row r="8" spans="1:5" ht="12.75">
      <c r="A8" s="7" t="s">
        <v>144</v>
      </c>
      <c r="B8" s="8">
        <v>1</v>
      </c>
      <c r="C8" s="3">
        <v>0</v>
      </c>
      <c r="D8" s="3">
        <f>B8-C8</f>
        <v>1</v>
      </c>
      <c r="E8" s="3" t="s">
        <v>5</v>
      </c>
    </row>
    <row r="9" spans="1:5" ht="12.75">
      <c r="A9" s="2"/>
      <c r="B9" s="10"/>
      <c r="C9" s="10"/>
      <c r="D9" s="10"/>
      <c r="E9" s="10"/>
    </row>
    <row r="10" spans="1:5" ht="12.75">
      <c r="A10" s="7" t="s">
        <v>45</v>
      </c>
      <c r="B10" s="9">
        <v>1</v>
      </c>
      <c r="C10" s="4">
        <v>1</v>
      </c>
      <c r="D10" s="4">
        <f t="shared" si="0"/>
        <v>0</v>
      </c>
      <c r="E10" s="4" t="s">
        <v>6</v>
      </c>
    </row>
    <row r="11" spans="1:5" ht="12.75">
      <c r="A11" s="7" t="s">
        <v>46</v>
      </c>
      <c r="B11" s="8">
        <v>3</v>
      </c>
      <c r="C11" s="3">
        <v>3</v>
      </c>
      <c r="D11" s="3">
        <f t="shared" si="0"/>
        <v>0</v>
      </c>
      <c r="E11" s="3" t="s">
        <v>6</v>
      </c>
    </row>
    <row r="12" spans="1:5" ht="12.75">
      <c r="A12" s="7"/>
      <c r="B12" s="5"/>
      <c r="C12" s="1"/>
      <c r="D12" s="1"/>
      <c r="E12" s="11"/>
    </row>
    <row r="13" spans="1:5" ht="12.75">
      <c r="A13" s="7" t="s">
        <v>29</v>
      </c>
      <c r="B13" s="9">
        <v>2</v>
      </c>
      <c r="C13" s="4">
        <v>1</v>
      </c>
      <c r="D13" s="4">
        <f>B13-C13</f>
        <v>1</v>
      </c>
      <c r="E13" s="4" t="s">
        <v>5</v>
      </c>
    </row>
    <row r="14" spans="1:5" ht="12.75">
      <c r="A14" s="7" t="s">
        <v>30</v>
      </c>
      <c r="B14" s="5">
        <v>10</v>
      </c>
      <c r="C14" s="1">
        <v>2</v>
      </c>
      <c r="D14" s="1">
        <f t="shared" si="0"/>
        <v>8</v>
      </c>
      <c r="E14" s="1" t="s">
        <v>5</v>
      </c>
    </row>
    <row r="15" spans="1:5" ht="12.75">
      <c r="A15" s="7" t="s">
        <v>18</v>
      </c>
      <c r="B15" s="5">
        <v>10</v>
      </c>
      <c r="C15" s="1">
        <v>0</v>
      </c>
      <c r="D15" s="1">
        <f t="shared" si="0"/>
        <v>10</v>
      </c>
      <c r="E15" s="1" t="s">
        <v>5</v>
      </c>
    </row>
    <row r="16" spans="1:5" ht="12.75">
      <c r="A16" s="7" t="s">
        <v>31</v>
      </c>
      <c r="B16" s="8">
        <v>10</v>
      </c>
      <c r="C16" s="3">
        <v>1</v>
      </c>
      <c r="D16" s="3">
        <f t="shared" si="0"/>
        <v>9</v>
      </c>
      <c r="E16" s="3" t="s">
        <v>5</v>
      </c>
    </row>
    <row r="17" spans="1:5" ht="12.75">
      <c r="A17" s="2"/>
      <c r="B17" s="5"/>
      <c r="C17" s="10"/>
      <c r="D17" s="10"/>
      <c r="E17" s="10"/>
    </row>
    <row r="18" spans="1:6" ht="12.75">
      <c r="A18" s="7" t="s">
        <v>32</v>
      </c>
      <c r="B18" s="9">
        <v>2</v>
      </c>
      <c r="C18" s="4">
        <v>2</v>
      </c>
      <c r="D18" s="4">
        <f aca="true" t="shared" si="1" ref="D18:D31">B18-C18</f>
        <v>0</v>
      </c>
      <c r="E18" s="4" t="s">
        <v>6</v>
      </c>
      <c r="F18" t="s">
        <v>159</v>
      </c>
    </row>
    <row r="19" spans="1:5" ht="12.75">
      <c r="A19" s="7" t="s">
        <v>33</v>
      </c>
      <c r="B19" s="5">
        <v>1</v>
      </c>
      <c r="C19" s="1">
        <v>3</v>
      </c>
      <c r="D19" s="1">
        <f t="shared" si="1"/>
        <v>-2</v>
      </c>
      <c r="E19" s="1" t="s">
        <v>6</v>
      </c>
    </row>
    <row r="20" spans="1:6" ht="12.75">
      <c r="A20" s="7" t="s">
        <v>34</v>
      </c>
      <c r="B20" s="5">
        <v>2</v>
      </c>
      <c r="C20" s="1">
        <v>1</v>
      </c>
      <c r="D20" s="1">
        <f t="shared" si="1"/>
        <v>1</v>
      </c>
      <c r="E20" s="1" t="s">
        <v>6</v>
      </c>
      <c r="F20" t="s">
        <v>158</v>
      </c>
    </row>
    <row r="21" spans="1:5" ht="12.75">
      <c r="A21" s="7" t="s">
        <v>186</v>
      </c>
      <c r="B21" s="5">
        <v>10</v>
      </c>
      <c r="C21" s="1">
        <v>0</v>
      </c>
      <c r="D21" s="1">
        <f>B21-C21</f>
        <v>10</v>
      </c>
      <c r="E21" s="1" t="s">
        <v>6</v>
      </c>
    </row>
    <row r="22" spans="1:5" ht="12.75">
      <c r="A22" s="7" t="s">
        <v>187</v>
      </c>
      <c r="B22" s="5">
        <v>10</v>
      </c>
      <c r="C22" s="1">
        <v>0</v>
      </c>
      <c r="D22" s="1">
        <f t="shared" si="1"/>
        <v>10</v>
      </c>
      <c r="E22" s="1" t="s">
        <v>6</v>
      </c>
    </row>
    <row r="23" spans="1:5" ht="12.75">
      <c r="A23" s="7" t="s">
        <v>44</v>
      </c>
      <c r="B23" s="5">
        <v>1</v>
      </c>
      <c r="C23" s="1">
        <v>0</v>
      </c>
      <c r="D23" s="1">
        <f t="shared" si="1"/>
        <v>1</v>
      </c>
      <c r="E23" s="1" t="s">
        <v>6</v>
      </c>
    </row>
    <row r="24" spans="1:6" ht="12.75">
      <c r="A24" s="7" t="s">
        <v>35</v>
      </c>
      <c r="B24" s="5">
        <v>1</v>
      </c>
      <c r="C24" s="1">
        <v>2</v>
      </c>
      <c r="D24" s="1">
        <f t="shared" si="1"/>
        <v>-1</v>
      </c>
      <c r="E24" s="1" t="s">
        <v>6</v>
      </c>
      <c r="F24" t="s">
        <v>160</v>
      </c>
    </row>
    <row r="25" spans="1:5" ht="12.75">
      <c r="A25" s="7" t="s">
        <v>36</v>
      </c>
      <c r="B25" s="5">
        <v>1</v>
      </c>
      <c r="C25" s="1">
        <v>0</v>
      </c>
      <c r="D25" s="1">
        <f t="shared" si="1"/>
        <v>1</v>
      </c>
      <c r="E25" s="1" t="s">
        <v>6</v>
      </c>
    </row>
    <row r="26" spans="1:6" ht="12.75">
      <c r="A26" s="7" t="s">
        <v>37</v>
      </c>
      <c r="B26" s="5">
        <v>10</v>
      </c>
      <c r="C26" s="1">
        <v>10</v>
      </c>
      <c r="D26" s="1">
        <f t="shared" si="1"/>
        <v>0</v>
      </c>
      <c r="E26" s="1" t="s">
        <v>6</v>
      </c>
      <c r="F26" t="s">
        <v>161</v>
      </c>
    </row>
    <row r="27" spans="1:5" ht="12.75">
      <c r="A27" s="7" t="s">
        <v>145</v>
      </c>
      <c r="B27" s="5">
        <v>10</v>
      </c>
      <c r="C27" s="1">
        <v>0</v>
      </c>
      <c r="D27" s="1">
        <f>B27-C27</f>
        <v>10</v>
      </c>
      <c r="E27" s="1" t="s">
        <v>5</v>
      </c>
    </row>
    <row r="28" spans="1:6" ht="12.75">
      <c r="A28" s="7" t="s">
        <v>38</v>
      </c>
      <c r="B28" s="5">
        <v>1</v>
      </c>
      <c r="C28" s="1">
        <v>0</v>
      </c>
      <c r="D28" s="1">
        <f>B28-C28</f>
        <v>1</v>
      </c>
      <c r="E28" s="1" t="s">
        <v>5</v>
      </c>
      <c r="F28" t="s">
        <v>162</v>
      </c>
    </row>
    <row r="29" spans="1:5" ht="12.75">
      <c r="A29" s="7" t="s">
        <v>116</v>
      </c>
      <c r="B29" s="5">
        <v>1</v>
      </c>
      <c r="C29" s="1">
        <v>0</v>
      </c>
      <c r="D29" s="1">
        <f t="shared" si="1"/>
        <v>1</v>
      </c>
      <c r="E29" s="1" t="s">
        <v>5</v>
      </c>
    </row>
    <row r="30" spans="1:5" ht="12" customHeight="1">
      <c r="A30" s="7" t="s">
        <v>16</v>
      </c>
      <c r="B30" s="5">
        <v>20</v>
      </c>
      <c r="C30" s="1">
        <v>20</v>
      </c>
      <c r="D30" s="1">
        <f t="shared" si="1"/>
        <v>0</v>
      </c>
      <c r="E30" s="1" t="s">
        <v>6</v>
      </c>
    </row>
    <row r="31" spans="1:5" ht="12.75">
      <c r="A31" s="7" t="s">
        <v>17</v>
      </c>
      <c r="B31" s="8">
        <v>10</v>
      </c>
      <c r="C31" s="3">
        <v>0</v>
      </c>
      <c r="D31" s="3">
        <f t="shared" si="1"/>
        <v>10</v>
      </c>
      <c r="E31" s="3" t="s">
        <v>6</v>
      </c>
    </row>
    <row r="32" spans="1:5" ht="12.75">
      <c r="A32" s="2"/>
      <c r="B32" s="10"/>
      <c r="C32" s="10"/>
      <c r="D32" s="10"/>
      <c r="E32" s="10"/>
    </row>
    <row r="33" spans="1:5" ht="12.75">
      <c r="A33" s="7" t="s">
        <v>39</v>
      </c>
      <c r="B33" s="9">
        <v>600</v>
      </c>
      <c r="C33" s="4">
        <v>100</v>
      </c>
      <c r="D33" s="4">
        <f>B33-C33</f>
        <v>500</v>
      </c>
      <c r="E33" s="4" t="s">
        <v>6</v>
      </c>
    </row>
    <row r="34" spans="1:5" ht="12.75">
      <c r="A34" s="7" t="s">
        <v>42</v>
      </c>
      <c r="B34" s="5">
        <v>10</v>
      </c>
      <c r="C34" s="1">
        <v>0</v>
      </c>
      <c r="D34" s="1">
        <f>B34-C34</f>
        <v>10</v>
      </c>
      <c r="E34" s="1" t="s">
        <v>5</v>
      </c>
    </row>
    <row r="35" spans="1:5" ht="12.75">
      <c r="A35" s="7" t="s">
        <v>69</v>
      </c>
      <c r="B35" s="5">
        <v>1</v>
      </c>
      <c r="C35" s="1">
        <v>0</v>
      </c>
      <c r="D35" s="1">
        <f>B35-C35</f>
        <v>1</v>
      </c>
      <c r="E35" s="1" t="s">
        <v>5</v>
      </c>
    </row>
    <row r="36" spans="1:5" ht="12.75">
      <c r="A36" s="7" t="s">
        <v>40</v>
      </c>
      <c r="B36" s="5">
        <v>1</v>
      </c>
      <c r="C36" s="1">
        <v>0</v>
      </c>
      <c r="D36" s="1">
        <f>B36-C36</f>
        <v>1</v>
      </c>
      <c r="E36" s="1" t="s">
        <v>5</v>
      </c>
    </row>
    <row r="37" spans="1:5" ht="12.75">
      <c r="A37" s="7" t="s">
        <v>43</v>
      </c>
      <c r="B37" s="8">
        <v>1</v>
      </c>
      <c r="C37" s="3">
        <v>1</v>
      </c>
      <c r="D37" s="3">
        <f>B37-C37</f>
        <v>0</v>
      </c>
      <c r="E37" s="3" t="s">
        <v>6</v>
      </c>
    </row>
    <row r="38" spans="1:5" ht="12.75">
      <c r="A38" s="2"/>
      <c r="B38" s="10"/>
      <c r="C38" s="10"/>
      <c r="D38" s="10"/>
      <c r="E38" s="10"/>
    </row>
    <row r="39" spans="1:5" ht="12.75">
      <c r="A39" s="7" t="s">
        <v>202</v>
      </c>
      <c r="B39" s="9">
        <v>6</v>
      </c>
      <c r="C39" s="4">
        <v>0</v>
      </c>
      <c r="D39" s="4">
        <f>B39-C39</f>
        <v>6</v>
      </c>
      <c r="E39" s="4" t="s">
        <v>5</v>
      </c>
    </row>
    <row r="40" spans="1:5" ht="12.75">
      <c r="A40" s="7" t="s">
        <v>41</v>
      </c>
      <c r="B40" s="5">
        <v>3</v>
      </c>
      <c r="C40" s="1">
        <v>0</v>
      </c>
      <c r="D40" s="4">
        <f>B40-C40</f>
        <v>3</v>
      </c>
      <c r="E40" s="1" t="s">
        <v>5</v>
      </c>
    </row>
  </sheetData>
  <conditionalFormatting sqref="D4:D40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40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scale="8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26" sqref="D26"/>
    </sheetView>
  </sheetViews>
  <sheetFormatPr defaultColWidth="9.140625" defaultRowHeight="12.75"/>
  <cols>
    <col min="1" max="1" width="37.710937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178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6" ht="12.75">
      <c r="A4" s="2" t="s">
        <v>163</v>
      </c>
      <c r="B4" s="1">
        <v>1</v>
      </c>
      <c r="C4" s="1">
        <v>0</v>
      </c>
      <c r="D4" s="1">
        <f>B4-C4</f>
        <v>1</v>
      </c>
      <c r="E4" s="1" t="s">
        <v>6</v>
      </c>
      <c r="F4" t="s">
        <v>180</v>
      </c>
    </row>
    <row r="5" spans="1:6" ht="12.75">
      <c r="A5" s="2" t="s">
        <v>164</v>
      </c>
      <c r="B5" s="1">
        <v>1</v>
      </c>
      <c r="C5" s="1">
        <v>0</v>
      </c>
      <c r="D5" s="1">
        <f>B5-C5</f>
        <v>1</v>
      </c>
      <c r="E5" s="1" t="s">
        <v>6</v>
      </c>
      <c r="F5" t="s">
        <v>180</v>
      </c>
    </row>
    <row r="6" spans="1:5" ht="12.75">
      <c r="A6" s="2" t="s">
        <v>26</v>
      </c>
      <c r="B6" s="1">
        <v>2</v>
      </c>
      <c r="C6" s="1">
        <v>0</v>
      </c>
      <c r="D6" s="1">
        <f aca="true" t="shared" si="0" ref="D6:D12">B6-C6</f>
        <v>2</v>
      </c>
      <c r="E6" s="1" t="s">
        <v>5</v>
      </c>
    </row>
    <row r="7" spans="1:5" ht="12.75">
      <c r="A7" s="2" t="s">
        <v>27</v>
      </c>
      <c r="B7" s="1">
        <v>4</v>
      </c>
      <c r="C7" s="1">
        <v>0</v>
      </c>
      <c r="D7" s="1">
        <f t="shared" si="0"/>
        <v>4</v>
      </c>
      <c r="E7" s="1" t="s">
        <v>5</v>
      </c>
    </row>
    <row r="8" spans="1:6" ht="12.75">
      <c r="A8" s="2" t="s">
        <v>146</v>
      </c>
      <c r="B8" s="1">
        <v>3</v>
      </c>
      <c r="C8" s="1">
        <v>0</v>
      </c>
      <c r="D8" s="1">
        <f t="shared" si="0"/>
        <v>3</v>
      </c>
      <c r="E8" s="1" t="s">
        <v>5</v>
      </c>
      <c r="F8" t="s">
        <v>203</v>
      </c>
    </row>
    <row r="9" spans="1:5" ht="12.75">
      <c r="A9" s="2" t="s">
        <v>144</v>
      </c>
      <c r="B9" s="1">
        <v>1</v>
      </c>
      <c r="C9" s="1">
        <v>0</v>
      </c>
      <c r="D9" s="1">
        <f>B9-C9</f>
        <v>1</v>
      </c>
      <c r="E9" s="1" t="s">
        <v>5</v>
      </c>
    </row>
    <row r="10" spans="1:5" ht="12.75">
      <c r="A10" s="2"/>
      <c r="B10" s="2"/>
      <c r="C10" s="2"/>
      <c r="D10" s="2"/>
      <c r="E10" s="2"/>
    </row>
    <row r="11" spans="1:5" ht="12.75">
      <c r="A11" s="2" t="s">
        <v>45</v>
      </c>
      <c r="B11" s="1">
        <v>4</v>
      </c>
      <c r="C11" s="1">
        <v>0</v>
      </c>
      <c r="D11" s="1">
        <f t="shared" si="0"/>
        <v>4</v>
      </c>
      <c r="E11" s="1" t="s">
        <v>5</v>
      </c>
    </row>
    <row r="12" spans="1:5" ht="12.75">
      <c r="A12" s="2" t="s">
        <v>46</v>
      </c>
      <c r="B12" s="1">
        <v>23</v>
      </c>
      <c r="C12" s="1">
        <v>0</v>
      </c>
      <c r="D12" s="1">
        <f t="shared" si="0"/>
        <v>23</v>
      </c>
      <c r="E12" s="1" t="s">
        <v>5</v>
      </c>
    </row>
    <row r="13" spans="1:5" ht="12.75">
      <c r="A13" s="2"/>
      <c r="B13" s="2"/>
      <c r="C13" s="2"/>
      <c r="D13" s="2"/>
      <c r="E13" s="2"/>
    </row>
    <row r="14" spans="1:5" ht="12.75">
      <c r="A14" s="2" t="s">
        <v>47</v>
      </c>
      <c r="B14" s="1">
        <v>18</v>
      </c>
      <c r="C14" s="1">
        <v>0</v>
      </c>
      <c r="D14" s="1">
        <f>B14-C14</f>
        <v>18</v>
      </c>
      <c r="E14" s="1" t="s">
        <v>5</v>
      </c>
    </row>
    <row r="15" spans="1:6" ht="12.75">
      <c r="A15" s="47" t="s">
        <v>54</v>
      </c>
      <c r="B15" s="48">
        <v>3</v>
      </c>
      <c r="C15" s="48">
        <v>0</v>
      </c>
      <c r="D15" s="48">
        <f>B15-C15</f>
        <v>3</v>
      </c>
      <c r="E15" s="48" t="s">
        <v>5</v>
      </c>
      <c r="F15" s="52" t="s">
        <v>209</v>
      </c>
    </row>
    <row r="16" spans="1:5" ht="12.75">
      <c r="A16" s="2"/>
      <c r="B16" s="2"/>
      <c r="C16" s="2"/>
      <c r="D16" s="2"/>
      <c r="E16" s="2"/>
    </row>
    <row r="17" spans="1:5" ht="12.75">
      <c r="A17" s="2" t="s">
        <v>48</v>
      </c>
      <c r="B17" s="1">
        <v>9</v>
      </c>
      <c r="C17" s="1">
        <v>0</v>
      </c>
      <c r="D17" s="1">
        <f aca="true" t="shared" si="1" ref="D17:D25">B17-C17</f>
        <v>9</v>
      </c>
      <c r="E17" s="1" t="s">
        <v>5</v>
      </c>
    </row>
    <row r="18" spans="1:6" ht="12.75">
      <c r="A18" s="2" t="s">
        <v>49</v>
      </c>
      <c r="B18" s="1">
        <v>28</v>
      </c>
      <c r="C18" s="1">
        <v>28</v>
      </c>
      <c r="D18" s="1">
        <f t="shared" si="1"/>
        <v>0</v>
      </c>
      <c r="E18" s="1" t="s">
        <v>6</v>
      </c>
      <c r="F18" t="s">
        <v>161</v>
      </c>
    </row>
    <row r="19" spans="1:6" ht="12.75">
      <c r="A19" s="2" t="s">
        <v>150</v>
      </c>
      <c r="B19" s="1">
        <v>12</v>
      </c>
      <c r="C19" s="1">
        <v>0</v>
      </c>
      <c r="D19" s="1">
        <f t="shared" si="1"/>
        <v>12</v>
      </c>
      <c r="E19" s="1" t="s">
        <v>5</v>
      </c>
      <c r="F19" t="s">
        <v>151</v>
      </c>
    </row>
    <row r="20" spans="1:5" ht="12.75">
      <c r="A20" s="2" t="s">
        <v>38</v>
      </c>
      <c r="B20" s="1">
        <v>2</v>
      </c>
      <c r="C20" s="1">
        <v>0</v>
      </c>
      <c r="D20" s="1">
        <f>B20-C20</f>
        <v>2</v>
      </c>
      <c r="E20" s="1" t="s">
        <v>5</v>
      </c>
    </row>
    <row r="21" spans="1:5" ht="12.75">
      <c r="A21" s="2" t="s">
        <v>116</v>
      </c>
      <c r="B21" s="1">
        <v>2</v>
      </c>
      <c r="C21" s="1">
        <v>0</v>
      </c>
      <c r="D21" s="1">
        <f t="shared" si="1"/>
        <v>2</v>
      </c>
      <c r="E21" s="1" t="s">
        <v>5</v>
      </c>
    </row>
    <row r="22" spans="1:6" ht="12.75">
      <c r="A22" s="2" t="s">
        <v>65</v>
      </c>
      <c r="B22" s="1">
        <v>8</v>
      </c>
      <c r="C22" s="1">
        <v>0</v>
      </c>
      <c r="D22" s="1">
        <f t="shared" si="1"/>
        <v>8</v>
      </c>
      <c r="E22" s="1" t="s">
        <v>5</v>
      </c>
      <c r="F22" t="s">
        <v>165</v>
      </c>
    </row>
    <row r="23" spans="1:5" ht="12.75">
      <c r="A23" s="2" t="s">
        <v>66</v>
      </c>
      <c r="B23" s="1">
        <v>8</v>
      </c>
      <c r="C23" s="1">
        <v>0</v>
      </c>
      <c r="D23" s="1">
        <f>B23-C23</f>
        <v>8</v>
      </c>
      <c r="E23" s="1" t="s">
        <v>5</v>
      </c>
    </row>
    <row r="24" spans="1:5" ht="12.75">
      <c r="A24" s="2" t="s">
        <v>16</v>
      </c>
      <c r="B24" s="1">
        <v>56</v>
      </c>
      <c r="C24" s="1">
        <v>56</v>
      </c>
      <c r="D24" s="1">
        <f t="shared" si="1"/>
        <v>0</v>
      </c>
      <c r="E24" s="1" t="s">
        <v>6</v>
      </c>
    </row>
    <row r="25" spans="1:5" ht="12.75">
      <c r="A25" s="2" t="s">
        <v>17</v>
      </c>
      <c r="B25" s="1">
        <v>28</v>
      </c>
      <c r="C25" s="1">
        <v>0</v>
      </c>
      <c r="D25" s="1">
        <f t="shared" si="1"/>
        <v>28</v>
      </c>
      <c r="E25" s="1" t="s">
        <v>6</v>
      </c>
    </row>
    <row r="26" spans="1:5" ht="12.75">
      <c r="A26" s="2"/>
      <c r="B26" s="2"/>
      <c r="C26" s="2"/>
      <c r="D26" s="2"/>
      <c r="E26" s="2"/>
    </row>
    <row r="27" spans="1:5" ht="12.75">
      <c r="A27" s="2" t="s">
        <v>70</v>
      </c>
      <c r="B27" s="1">
        <v>1</v>
      </c>
      <c r="C27" s="1">
        <v>0</v>
      </c>
      <c r="D27" s="1">
        <f>B27-C27</f>
        <v>1</v>
      </c>
      <c r="E27" s="1" t="s">
        <v>5</v>
      </c>
    </row>
    <row r="28" spans="1:5" ht="12.75">
      <c r="A28" s="2" t="s">
        <v>50</v>
      </c>
      <c r="B28" s="1">
        <v>100</v>
      </c>
      <c r="C28" s="1">
        <v>0</v>
      </c>
      <c r="D28" s="1">
        <f>B28-C28</f>
        <v>100</v>
      </c>
      <c r="E28" s="1" t="s">
        <v>6</v>
      </c>
    </row>
    <row r="29" spans="1:5" ht="12.75">
      <c r="A29" s="2"/>
      <c r="B29" s="2"/>
      <c r="C29" s="2"/>
      <c r="D29" s="2"/>
      <c r="E29" s="2"/>
    </row>
    <row r="30" spans="1:5" ht="12.75">
      <c r="A30" s="2" t="s">
        <v>51</v>
      </c>
      <c r="B30" s="1">
        <v>2</v>
      </c>
      <c r="C30" s="1">
        <v>0</v>
      </c>
      <c r="D30" s="1">
        <f>B30-C30</f>
        <v>2</v>
      </c>
      <c r="E30" s="1" t="s">
        <v>5</v>
      </c>
    </row>
    <row r="31" spans="1:5" ht="12.75">
      <c r="A31" s="2" t="s">
        <v>52</v>
      </c>
      <c r="B31" s="1">
        <v>2</v>
      </c>
      <c r="C31" s="1">
        <v>0</v>
      </c>
      <c r="D31" s="1">
        <f>B31-C31</f>
        <v>2</v>
      </c>
      <c r="E31" s="1" t="s">
        <v>5</v>
      </c>
    </row>
    <row r="32" spans="1:5" ht="12.75">
      <c r="A32" s="2" t="s">
        <v>53</v>
      </c>
      <c r="B32" s="1">
        <v>1</v>
      </c>
      <c r="C32" s="1">
        <v>0</v>
      </c>
      <c r="D32" s="1">
        <f>B32-C32</f>
        <v>1</v>
      </c>
      <c r="E32" s="1" t="s">
        <v>5</v>
      </c>
    </row>
  </sheetData>
  <conditionalFormatting sqref="D4:D32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32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60" workbookViewId="0" topLeftCell="A1">
      <selection activeCell="D97" sqref="D97"/>
    </sheetView>
  </sheetViews>
  <sheetFormatPr defaultColWidth="9.140625" defaultRowHeight="12.75"/>
  <cols>
    <col min="1" max="1" width="41.57421875" style="0" bestFit="1" customWidth="1"/>
    <col min="2" max="2" width="10.140625" style="0" bestFit="1" customWidth="1"/>
    <col min="5" max="5" width="12.28125" style="0" bestFit="1" customWidth="1"/>
    <col min="6" max="6" width="14.57421875" style="0" bestFit="1" customWidth="1"/>
    <col min="7" max="7" width="22.28125" style="38" bestFit="1" customWidth="1"/>
    <col min="8" max="8" width="11.140625" style="0" bestFit="1" customWidth="1"/>
    <col min="9" max="9" width="14.57421875" style="0" bestFit="1" customWidth="1"/>
    <col min="10" max="10" width="26.57421875" style="0" bestFit="1" customWidth="1"/>
    <col min="11" max="11" width="11.140625" style="0" bestFit="1" customWidth="1"/>
    <col min="12" max="12" width="21.140625" style="13" bestFit="1" customWidth="1"/>
  </cols>
  <sheetData>
    <row r="1" ht="21">
      <c r="C1" s="17" t="s">
        <v>73</v>
      </c>
    </row>
    <row r="3" spans="2:3" ht="17.25">
      <c r="B3" s="19" t="s">
        <v>71</v>
      </c>
      <c r="C3" s="20"/>
    </row>
    <row r="4" spans="2:12" ht="12.75">
      <c r="B4" t="s">
        <v>55</v>
      </c>
      <c r="C4" t="s">
        <v>2</v>
      </c>
      <c r="D4" t="s">
        <v>3</v>
      </c>
      <c r="E4" t="s">
        <v>4</v>
      </c>
      <c r="F4" t="s">
        <v>82</v>
      </c>
      <c r="G4" s="38" t="s">
        <v>81</v>
      </c>
      <c r="H4" t="s">
        <v>78</v>
      </c>
      <c r="I4" t="s">
        <v>79</v>
      </c>
      <c r="J4" t="s">
        <v>81</v>
      </c>
      <c r="K4" t="s">
        <v>78</v>
      </c>
      <c r="L4" s="13" t="s">
        <v>80</v>
      </c>
    </row>
    <row r="5" spans="1:11" ht="12.75">
      <c r="A5" s="7" t="s">
        <v>0</v>
      </c>
      <c r="B5" s="5">
        <f>'ARC Needs (UCSB)'!B4</f>
        <v>5</v>
      </c>
      <c r="C5" s="5">
        <f>'ARC Needs (UCSB)'!C4</f>
        <v>2</v>
      </c>
      <c r="D5" s="1">
        <f>B5-C5</f>
        <v>3</v>
      </c>
      <c r="E5" s="11" t="s">
        <v>5</v>
      </c>
      <c r="F5" s="14" t="s">
        <v>83</v>
      </c>
      <c r="G5" s="39" t="s">
        <v>84</v>
      </c>
      <c r="H5" s="37">
        <v>37667</v>
      </c>
      <c r="I5" s="14" t="s">
        <v>83</v>
      </c>
      <c r="J5" s="23" t="s">
        <v>84</v>
      </c>
      <c r="K5" s="24">
        <v>37667</v>
      </c>
    </row>
    <row r="6" spans="1:12" ht="12.75">
      <c r="A6" s="7" t="s">
        <v>194</v>
      </c>
      <c r="B6" s="5">
        <f>'DAQ Module Needs (UCSB)'!B4+'DAQ Rod Needs (UCSB)'!B4</f>
        <v>2</v>
      </c>
      <c r="C6" s="5">
        <f>'DAQ Module Needs (UCSB)'!C4+'DAQ Rod Needs (UCSB)'!C4</f>
        <v>1</v>
      </c>
      <c r="D6" s="1">
        <f>B6-C6</f>
        <v>1</v>
      </c>
      <c r="E6" s="11" t="s">
        <v>5</v>
      </c>
      <c r="F6" s="16" t="s">
        <v>83</v>
      </c>
      <c r="G6" s="40" t="s">
        <v>84</v>
      </c>
      <c r="H6" s="32">
        <v>37667</v>
      </c>
      <c r="I6" s="16" t="s">
        <v>83</v>
      </c>
      <c r="J6" s="26" t="s">
        <v>84</v>
      </c>
      <c r="K6" s="28">
        <v>37667</v>
      </c>
      <c r="L6" s="13" t="s">
        <v>185</v>
      </c>
    </row>
    <row r="7" spans="1:12" ht="12.75">
      <c r="A7" s="7" t="s">
        <v>184</v>
      </c>
      <c r="B7" s="8">
        <f>'DAQ Rod Needs (UCSB)'!B5</f>
        <v>1</v>
      </c>
      <c r="C7" s="8">
        <f>'DAQ Rod Needs (UCSB)'!C5</f>
        <v>0</v>
      </c>
      <c r="D7" s="3">
        <f>B7-C7</f>
        <v>1</v>
      </c>
      <c r="E7" s="14" t="s">
        <v>5</v>
      </c>
      <c r="F7" s="15" t="s">
        <v>83</v>
      </c>
      <c r="G7" s="41" t="s">
        <v>84</v>
      </c>
      <c r="H7" s="33">
        <v>37667</v>
      </c>
      <c r="I7" s="15" t="s">
        <v>83</v>
      </c>
      <c r="J7" s="25" t="s">
        <v>84</v>
      </c>
      <c r="K7" s="29">
        <v>37667</v>
      </c>
      <c r="L7" s="13" t="s">
        <v>185</v>
      </c>
    </row>
    <row r="8" spans="1:5" ht="12.75">
      <c r="A8" s="2"/>
      <c r="B8" s="18"/>
      <c r="C8" s="18"/>
      <c r="D8" s="18"/>
      <c r="E8" s="18"/>
    </row>
    <row r="9" spans="1:5" ht="12.75">
      <c r="A9" s="2"/>
      <c r="B9" s="2"/>
      <c r="C9" s="2"/>
      <c r="D9" s="2"/>
      <c r="E9" s="2"/>
    </row>
    <row r="10" spans="2:5" ht="17.25">
      <c r="B10" s="22" t="s">
        <v>72</v>
      </c>
      <c r="C10" s="2"/>
      <c r="D10" s="2"/>
      <c r="E10" s="2"/>
    </row>
    <row r="11" spans="2:12" ht="12.75">
      <c r="B11" t="s">
        <v>55</v>
      </c>
      <c r="C11" t="s">
        <v>2</v>
      </c>
      <c r="D11" t="s">
        <v>3</v>
      </c>
      <c r="E11" t="s">
        <v>4</v>
      </c>
      <c r="F11" t="s">
        <v>82</v>
      </c>
      <c r="G11" s="38" t="s">
        <v>81</v>
      </c>
      <c r="H11" t="s">
        <v>78</v>
      </c>
      <c r="I11" t="s">
        <v>79</v>
      </c>
      <c r="J11" t="s">
        <v>81</v>
      </c>
      <c r="K11" t="s">
        <v>78</v>
      </c>
      <c r="L11" s="13" t="s">
        <v>80</v>
      </c>
    </row>
    <row r="12" spans="1:11" ht="12.75">
      <c r="A12" s="7" t="s">
        <v>23</v>
      </c>
      <c r="B12" s="5">
        <f>'ARC Needs (UCSB)'!B5</f>
        <v>5</v>
      </c>
      <c r="C12" s="5">
        <f>'ARC Needs (UCSB)'!C5</f>
        <v>1</v>
      </c>
      <c r="D12" s="1">
        <f aca="true" t="shared" si="0" ref="D12:D18">B12-C12</f>
        <v>4</v>
      </c>
      <c r="E12" s="11" t="s">
        <v>5</v>
      </c>
      <c r="F12" s="14" t="s">
        <v>85</v>
      </c>
      <c r="G12" s="39" t="s">
        <v>125</v>
      </c>
      <c r="H12" s="34">
        <v>37926</v>
      </c>
      <c r="I12" s="14" t="s">
        <v>118</v>
      </c>
      <c r="J12" s="23" t="s">
        <v>119</v>
      </c>
      <c r="K12" s="24">
        <v>37663</v>
      </c>
    </row>
    <row r="13" spans="1:11" ht="12.75">
      <c r="A13" s="7" t="s">
        <v>7</v>
      </c>
      <c r="B13" s="5">
        <f>'ARC Needs (UCSB)'!B6</f>
        <v>5</v>
      </c>
      <c r="C13" s="5">
        <f>'ARC Needs (UCSB)'!C6</f>
        <v>1</v>
      </c>
      <c r="D13" s="1">
        <f t="shared" si="0"/>
        <v>4</v>
      </c>
      <c r="E13" s="11" t="s">
        <v>5</v>
      </c>
      <c r="F13" s="16" t="s">
        <v>85</v>
      </c>
      <c r="G13" s="40" t="s">
        <v>125</v>
      </c>
      <c r="H13" s="35">
        <v>37926</v>
      </c>
      <c r="I13" s="16" t="s">
        <v>118</v>
      </c>
      <c r="J13" s="26" t="s">
        <v>119</v>
      </c>
      <c r="K13" s="28">
        <v>37663</v>
      </c>
    </row>
    <row r="14" spans="1:12" ht="12.75">
      <c r="A14" s="7" t="s">
        <v>8</v>
      </c>
      <c r="B14" s="5">
        <f>'ARC Needs (UCSB)'!B7</f>
        <v>4</v>
      </c>
      <c r="C14" s="5">
        <f>'ARC Needs (UCSB)'!C7</f>
        <v>1</v>
      </c>
      <c r="D14" s="1">
        <f t="shared" si="0"/>
        <v>3</v>
      </c>
      <c r="E14" s="11" t="s">
        <v>5</v>
      </c>
      <c r="F14" s="16" t="s">
        <v>85</v>
      </c>
      <c r="G14" s="40" t="s">
        <v>125</v>
      </c>
      <c r="H14" s="35">
        <v>37926</v>
      </c>
      <c r="I14" s="16" t="s">
        <v>118</v>
      </c>
      <c r="J14" s="26" t="s">
        <v>119</v>
      </c>
      <c r="K14" s="28">
        <v>37663</v>
      </c>
      <c r="L14" s="13" t="s">
        <v>113</v>
      </c>
    </row>
    <row r="15" spans="1:11" ht="12.75">
      <c r="A15" s="7" t="s">
        <v>9</v>
      </c>
      <c r="B15" s="5">
        <f>'ARC Needs (UCSB)'!B8</f>
        <v>6</v>
      </c>
      <c r="C15" s="5">
        <f>'ARC Needs (UCSB)'!C8</f>
        <v>1</v>
      </c>
      <c r="D15" s="1">
        <f t="shared" si="0"/>
        <v>5</v>
      </c>
      <c r="E15" s="11" t="s">
        <v>5</v>
      </c>
      <c r="F15" s="16" t="s">
        <v>85</v>
      </c>
      <c r="G15" s="40" t="s">
        <v>125</v>
      </c>
      <c r="H15" s="35">
        <v>37926</v>
      </c>
      <c r="I15" s="16" t="s">
        <v>118</v>
      </c>
      <c r="J15" s="26" t="s">
        <v>119</v>
      </c>
      <c r="K15" s="28">
        <v>37663</v>
      </c>
    </row>
    <row r="16" spans="1:12" ht="12.75">
      <c r="A16" s="7" t="s">
        <v>10</v>
      </c>
      <c r="B16" s="5">
        <f>'ARC Needs (UCSB)'!B9</f>
        <v>0</v>
      </c>
      <c r="C16" s="5">
        <f>'ARC Needs (UCSB)'!C9</f>
        <v>2</v>
      </c>
      <c r="D16" s="1">
        <f t="shared" si="0"/>
        <v>-2</v>
      </c>
      <c r="E16" s="11" t="s">
        <v>6</v>
      </c>
      <c r="F16" s="16" t="s">
        <v>121</v>
      </c>
      <c r="G16" s="42" t="s">
        <v>120</v>
      </c>
      <c r="H16" s="2"/>
      <c r="I16" s="16" t="s">
        <v>121</v>
      </c>
      <c r="J16" s="31" t="s">
        <v>120</v>
      </c>
      <c r="K16" s="28"/>
      <c r="L16" s="13" t="s">
        <v>99</v>
      </c>
    </row>
    <row r="17" spans="1:12" ht="12.75">
      <c r="A17" s="7" t="s">
        <v>18</v>
      </c>
      <c r="B17" s="5">
        <f>'ARC Needs (UCSB)'!B10+'DAQ Module Needs (UCSB)'!B15</f>
        <v>16</v>
      </c>
      <c r="C17" s="5">
        <f>'ARC Needs (UCSB)'!C10</f>
        <v>0</v>
      </c>
      <c r="D17" s="1">
        <f t="shared" si="0"/>
        <v>16</v>
      </c>
      <c r="E17" s="11" t="s">
        <v>5</v>
      </c>
      <c r="F17" s="16" t="s">
        <v>121</v>
      </c>
      <c r="G17" s="42" t="s">
        <v>120</v>
      </c>
      <c r="H17" s="32">
        <v>37666</v>
      </c>
      <c r="I17" s="16" t="s">
        <v>121</v>
      </c>
      <c r="J17" s="31" t="s">
        <v>120</v>
      </c>
      <c r="K17" s="28">
        <v>37666</v>
      </c>
      <c r="L17" s="13" t="s">
        <v>114</v>
      </c>
    </row>
    <row r="18" spans="1:11" ht="12.75">
      <c r="A18" s="7" t="s">
        <v>11</v>
      </c>
      <c r="B18" s="5">
        <f>'ARC Needs (UCSB)'!B11</f>
        <v>2</v>
      </c>
      <c r="C18" s="5">
        <f>'ARC Needs (UCSB)'!C11</f>
        <v>0</v>
      </c>
      <c r="D18" s="1">
        <f t="shared" si="0"/>
        <v>2</v>
      </c>
      <c r="E18" s="11" t="s">
        <v>5</v>
      </c>
      <c r="F18" s="15" t="s">
        <v>85</v>
      </c>
      <c r="G18" s="41" t="s">
        <v>125</v>
      </c>
      <c r="H18" s="33">
        <v>37663</v>
      </c>
      <c r="I18" s="15" t="s">
        <v>118</v>
      </c>
      <c r="J18" s="25" t="s">
        <v>119</v>
      </c>
      <c r="K18" s="29">
        <v>37663</v>
      </c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ht="17.25">
      <c r="B21" s="19" t="s">
        <v>74</v>
      </c>
    </row>
    <row r="22" spans="2:12" ht="12.75">
      <c r="B22" t="s">
        <v>55</v>
      </c>
      <c r="C22" t="s">
        <v>2</v>
      </c>
      <c r="D22" t="s">
        <v>3</v>
      </c>
      <c r="E22" t="s">
        <v>4</v>
      </c>
      <c r="F22" t="s">
        <v>82</v>
      </c>
      <c r="G22" s="38" t="s">
        <v>81</v>
      </c>
      <c r="H22" t="s">
        <v>78</v>
      </c>
      <c r="I22" t="s">
        <v>79</v>
      </c>
      <c r="J22" t="s">
        <v>81</v>
      </c>
      <c r="K22" t="s">
        <v>78</v>
      </c>
      <c r="L22" s="13" t="s">
        <v>80</v>
      </c>
    </row>
    <row r="23" spans="1:11" ht="12.75">
      <c r="A23" s="2" t="s">
        <v>26</v>
      </c>
      <c r="B23" s="1">
        <f>'DAQ Module Needs (UCSB)'!B5+'DAQ Rod Needs (UCSB)'!B6</f>
        <v>3</v>
      </c>
      <c r="C23" s="1">
        <f>'DAQ Module Needs (UCSB)'!C5+'DAQ Rod Needs (UCSB)'!C6</f>
        <v>1</v>
      </c>
      <c r="D23" s="1">
        <f aca="true" t="shared" si="1" ref="D23:D31">B23-C23</f>
        <v>2</v>
      </c>
      <c r="E23" s="1" t="s">
        <v>5</v>
      </c>
      <c r="F23" s="18"/>
      <c r="G23" s="43"/>
      <c r="H23" s="18"/>
      <c r="I23" s="18" t="s">
        <v>121</v>
      </c>
      <c r="J23" s="30" t="s">
        <v>120</v>
      </c>
      <c r="K23" s="24">
        <v>37665</v>
      </c>
    </row>
    <row r="24" spans="1:11" ht="12.75">
      <c r="A24" s="2" t="s">
        <v>27</v>
      </c>
      <c r="B24" s="1">
        <f>'DAQ Module Needs (UCSB)'!B6+'DAQ Rod Needs (UCSB)'!B7</f>
        <v>5</v>
      </c>
      <c r="C24" s="1">
        <f>'DAQ Module Needs (UCSB)'!C6+'DAQ Rod Needs (UCSB)'!C7</f>
        <v>1</v>
      </c>
      <c r="D24" s="1">
        <f t="shared" si="1"/>
        <v>4</v>
      </c>
      <c r="E24" s="1" t="s">
        <v>5</v>
      </c>
      <c r="F24" s="2" t="s">
        <v>87</v>
      </c>
      <c r="G24" s="44"/>
      <c r="H24" s="2"/>
      <c r="I24" s="2" t="s">
        <v>121</v>
      </c>
      <c r="J24" s="31" t="s">
        <v>120</v>
      </c>
      <c r="K24" s="28">
        <v>37665</v>
      </c>
    </row>
    <row r="25" spans="1:12" ht="12.75">
      <c r="A25" s="2" t="s">
        <v>28</v>
      </c>
      <c r="B25" s="1">
        <f>'DAQ Module Needs (UCSB)'!B7</f>
        <v>1</v>
      </c>
      <c r="C25" s="1">
        <f>'DAQ Module Needs (UCSB)'!C7</f>
        <v>1</v>
      </c>
      <c r="D25" s="1">
        <f>B25-C25</f>
        <v>0</v>
      </c>
      <c r="E25" s="1" t="s">
        <v>6</v>
      </c>
      <c r="F25" s="2"/>
      <c r="G25" s="44"/>
      <c r="H25" s="2"/>
      <c r="I25" s="2" t="s">
        <v>121</v>
      </c>
      <c r="J25" s="31" t="s">
        <v>120</v>
      </c>
      <c r="K25" s="28">
        <v>37665</v>
      </c>
      <c r="L25" s="13" t="s">
        <v>105</v>
      </c>
    </row>
    <row r="26" spans="1:12" ht="12.75">
      <c r="A26" s="2" t="s">
        <v>146</v>
      </c>
      <c r="B26" s="1">
        <f>'DAQ Rod Needs (UCSB)'!B8</f>
        <v>3</v>
      </c>
      <c r="C26" s="1">
        <f>'DAQ Rod Needs (UCSB)'!C8</f>
        <v>0</v>
      </c>
      <c r="D26" s="1">
        <f t="shared" si="1"/>
        <v>3</v>
      </c>
      <c r="E26" s="1" t="s">
        <v>5</v>
      </c>
      <c r="F26" s="2"/>
      <c r="G26" s="44"/>
      <c r="H26" s="2"/>
      <c r="I26" s="2" t="s">
        <v>121</v>
      </c>
      <c r="J26" s="31" t="s">
        <v>120</v>
      </c>
      <c r="K26" s="28">
        <v>37665</v>
      </c>
      <c r="L26" s="13" t="s">
        <v>105</v>
      </c>
    </row>
    <row r="27" spans="1:11" ht="12.75">
      <c r="A27" s="2" t="s">
        <v>45</v>
      </c>
      <c r="B27" s="1">
        <f>'DAQ Module Needs (UCSB)'!B10+'DAQ Rod Needs (UCSB)'!B11</f>
        <v>5</v>
      </c>
      <c r="C27" s="1">
        <f>'DAQ Module Needs (UCSB)'!C10+'DAQ Rod Needs (UCSB)'!C11</f>
        <v>1</v>
      </c>
      <c r="D27" s="1">
        <f t="shared" si="1"/>
        <v>4</v>
      </c>
      <c r="E27" s="1" t="s">
        <v>5</v>
      </c>
      <c r="F27" s="2" t="s">
        <v>86</v>
      </c>
      <c r="G27" s="40" t="s">
        <v>124</v>
      </c>
      <c r="H27" s="32">
        <v>37586</v>
      </c>
      <c r="I27" s="2" t="s">
        <v>86</v>
      </c>
      <c r="J27" s="26" t="s">
        <v>124</v>
      </c>
      <c r="K27" s="28">
        <v>37586</v>
      </c>
    </row>
    <row r="28" spans="1:11" ht="12.75">
      <c r="A28" s="2" t="s">
        <v>46</v>
      </c>
      <c r="B28" s="1">
        <f>'DAQ Module Needs (UCSB)'!B11+'DAQ Rod Needs (UCSB)'!B12</f>
        <v>26</v>
      </c>
      <c r="C28" s="1">
        <f>'DAQ Module Needs (UCSB)'!C11+'DAQ Rod Needs (UCSB)'!C12</f>
        <v>3</v>
      </c>
      <c r="D28" s="1">
        <f t="shared" si="1"/>
        <v>23</v>
      </c>
      <c r="E28" s="1" t="s">
        <v>5</v>
      </c>
      <c r="F28" s="2" t="s">
        <v>86</v>
      </c>
      <c r="G28" s="40" t="s">
        <v>124</v>
      </c>
      <c r="H28" s="32">
        <v>37586</v>
      </c>
      <c r="I28" s="2" t="s">
        <v>86</v>
      </c>
      <c r="J28" s="26" t="s">
        <v>124</v>
      </c>
      <c r="K28" s="28">
        <v>37586</v>
      </c>
    </row>
    <row r="29" spans="1:12" ht="12.75">
      <c r="A29" s="2" t="s">
        <v>29</v>
      </c>
      <c r="B29" s="1">
        <f>'DAQ Module Needs (UCSB)'!B13</f>
        <v>2</v>
      </c>
      <c r="C29" s="1">
        <f>'DAQ Module Needs (UCSB)'!C13</f>
        <v>1</v>
      </c>
      <c r="D29" s="1">
        <f>B29-C29</f>
        <v>1</v>
      </c>
      <c r="E29" s="1" t="s">
        <v>5</v>
      </c>
      <c r="F29" s="2"/>
      <c r="G29" s="44"/>
      <c r="H29" s="2"/>
      <c r="I29" s="2" t="s">
        <v>121</v>
      </c>
      <c r="J29" s="31" t="s">
        <v>120</v>
      </c>
      <c r="K29" s="28">
        <v>37665</v>
      </c>
      <c r="L29" s="13" t="s">
        <v>112</v>
      </c>
    </row>
    <row r="30" spans="1:12" ht="12.75">
      <c r="A30" s="2" t="s">
        <v>30</v>
      </c>
      <c r="B30" s="1">
        <f>'DAQ Module Needs (UCSB)'!B14</f>
        <v>10</v>
      </c>
      <c r="C30" s="1">
        <f>'DAQ Module Needs (UCSB)'!C14</f>
        <v>2</v>
      </c>
      <c r="D30" s="1">
        <f t="shared" si="1"/>
        <v>8</v>
      </c>
      <c r="E30" s="1" t="s">
        <v>5</v>
      </c>
      <c r="F30" s="2" t="s">
        <v>121</v>
      </c>
      <c r="G30" s="42" t="s">
        <v>120</v>
      </c>
      <c r="H30" s="2"/>
      <c r="I30" s="2" t="s">
        <v>121</v>
      </c>
      <c r="J30" s="31" t="s">
        <v>120</v>
      </c>
      <c r="K30" s="28">
        <v>37665</v>
      </c>
      <c r="L30" s="13" t="s">
        <v>112</v>
      </c>
    </row>
    <row r="31" spans="1:12" ht="12.75">
      <c r="A31" s="2" t="s">
        <v>31</v>
      </c>
      <c r="B31" s="1">
        <f>'DAQ Module Needs (UCSB)'!B16</f>
        <v>10</v>
      </c>
      <c r="C31" s="1">
        <f>'DAQ Module Needs (UCSB)'!C16</f>
        <v>1</v>
      </c>
      <c r="D31" s="1">
        <f t="shared" si="1"/>
        <v>9</v>
      </c>
      <c r="E31" s="1" t="s">
        <v>5</v>
      </c>
      <c r="F31" s="2" t="s">
        <v>123</v>
      </c>
      <c r="G31" s="40" t="s">
        <v>122</v>
      </c>
      <c r="H31" s="32">
        <v>37666</v>
      </c>
      <c r="I31" s="2" t="s">
        <v>123</v>
      </c>
      <c r="J31" s="26" t="s">
        <v>122</v>
      </c>
      <c r="K31" s="28">
        <v>37666</v>
      </c>
      <c r="L31" s="13" t="s">
        <v>112</v>
      </c>
    </row>
    <row r="32" spans="1:11" ht="12.75">
      <c r="A32" s="2" t="s">
        <v>47</v>
      </c>
      <c r="B32" s="1">
        <v>18</v>
      </c>
      <c r="C32" s="1">
        <v>0</v>
      </c>
      <c r="D32" s="1">
        <f>B32-C32</f>
        <v>18</v>
      </c>
      <c r="E32" s="1" t="s">
        <v>5</v>
      </c>
      <c r="F32" s="2"/>
      <c r="G32" s="44"/>
      <c r="H32" s="2"/>
      <c r="I32" s="2" t="s">
        <v>121</v>
      </c>
      <c r="J32" s="31" t="s">
        <v>120</v>
      </c>
      <c r="K32" s="7"/>
    </row>
    <row r="33" spans="1:12" ht="12.75">
      <c r="A33" s="47" t="s">
        <v>54</v>
      </c>
      <c r="B33" s="48">
        <v>3</v>
      </c>
      <c r="C33" s="48">
        <v>0</v>
      </c>
      <c r="D33" s="48">
        <f>B33-C33</f>
        <v>3</v>
      </c>
      <c r="E33" s="48" t="s">
        <v>6</v>
      </c>
      <c r="F33" s="47"/>
      <c r="G33" s="49"/>
      <c r="H33" s="47"/>
      <c r="I33" s="47" t="s">
        <v>121</v>
      </c>
      <c r="J33" s="50" t="s">
        <v>120</v>
      </c>
      <c r="K33" s="51"/>
      <c r="L33" s="47" t="s">
        <v>208</v>
      </c>
    </row>
    <row r="34" spans="1:12" ht="12.75">
      <c r="A34" s="2" t="s">
        <v>144</v>
      </c>
      <c r="B34" s="1">
        <f>'DAQ Module Needs (UCSB)'!B8+'DAQ Rod Needs (UCSB)'!B9</f>
        <v>2</v>
      </c>
      <c r="C34" s="1">
        <f>'DAQ Module Needs (UCSB)'!C8+'DAQ Rod Needs (UCSB)'!C9</f>
        <v>0</v>
      </c>
      <c r="D34" s="1">
        <f>B34-C34</f>
        <v>2</v>
      </c>
      <c r="E34" s="1" t="s">
        <v>5</v>
      </c>
      <c r="F34" s="12"/>
      <c r="G34" s="12"/>
      <c r="H34" s="12"/>
      <c r="I34" s="12"/>
      <c r="J34" s="12"/>
      <c r="K34" s="9"/>
      <c r="L34"/>
    </row>
    <row r="35" spans="1:5" ht="12.75">
      <c r="A35" s="13"/>
      <c r="B35" s="2"/>
      <c r="C35" s="2"/>
      <c r="D35" s="2"/>
      <c r="E35" s="2"/>
    </row>
    <row r="36" ht="17.25">
      <c r="B36" s="19" t="s">
        <v>75</v>
      </c>
    </row>
    <row r="37" spans="2:12" ht="12.75">
      <c r="B37" t="s">
        <v>55</v>
      </c>
      <c r="C37" t="s">
        <v>2</v>
      </c>
      <c r="D37" t="s">
        <v>3</v>
      </c>
      <c r="E37" t="s">
        <v>4</v>
      </c>
      <c r="F37" t="s">
        <v>82</v>
      </c>
      <c r="G37" s="38" t="s">
        <v>81</v>
      </c>
      <c r="H37" t="s">
        <v>78</v>
      </c>
      <c r="I37" t="s">
        <v>79</v>
      </c>
      <c r="J37" t="s">
        <v>81</v>
      </c>
      <c r="K37" t="s">
        <v>78</v>
      </c>
      <c r="L37" s="13" t="s">
        <v>80</v>
      </c>
    </row>
    <row r="38" spans="1:12" ht="12.75">
      <c r="A38" t="s">
        <v>56</v>
      </c>
      <c r="B38" s="1">
        <f>'ARC Needs (UCSB)'!B13+'DAQ Module Needs (UCSB)'!B18</f>
        <v>12</v>
      </c>
      <c r="C38" s="1">
        <f>'ARC Needs (UCSB)'!C13+'DAQ Module Needs (UCSB)'!C18</f>
        <v>4</v>
      </c>
      <c r="D38" s="1">
        <f aca="true" t="shared" si="2" ref="D38:D50">B38-C38</f>
        <v>8</v>
      </c>
      <c r="E38" s="1" t="s">
        <v>6</v>
      </c>
      <c r="F38" s="14" t="s">
        <v>88</v>
      </c>
      <c r="G38" s="39" t="s">
        <v>89</v>
      </c>
      <c r="H38" s="24">
        <v>37665</v>
      </c>
      <c r="I38" s="14" t="s">
        <v>88</v>
      </c>
      <c r="J38" s="23" t="s">
        <v>89</v>
      </c>
      <c r="K38" s="24">
        <v>37665</v>
      </c>
      <c r="L38" s="13" t="s">
        <v>115</v>
      </c>
    </row>
    <row r="39" spans="1:12" ht="12.75">
      <c r="A39" t="s">
        <v>57</v>
      </c>
      <c r="B39" s="1">
        <f>'DAQ Module Needs (UCSB)'!B20</f>
        <v>2</v>
      </c>
      <c r="C39" s="1">
        <f>'DAQ Module Needs (UCSB)'!C20</f>
        <v>1</v>
      </c>
      <c r="D39" s="1">
        <f t="shared" si="2"/>
        <v>1</v>
      </c>
      <c r="E39" s="1" t="s">
        <v>6</v>
      </c>
      <c r="F39" s="16" t="s">
        <v>88</v>
      </c>
      <c r="G39" s="40" t="s">
        <v>89</v>
      </c>
      <c r="H39" s="7"/>
      <c r="I39" s="16" t="s">
        <v>88</v>
      </c>
      <c r="J39" s="26" t="s">
        <v>89</v>
      </c>
      <c r="K39" s="7"/>
      <c r="L39" s="13" t="s">
        <v>181</v>
      </c>
    </row>
    <row r="40" spans="1:12" ht="12.75">
      <c r="A40" t="s">
        <v>58</v>
      </c>
      <c r="B40" s="1">
        <f>'DAQ Rod Needs (UCSB)'!B17</f>
        <v>9</v>
      </c>
      <c r="C40" s="1">
        <f>'DAQ Rod Needs (UCSB)'!C17</f>
        <v>0</v>
      </c>
      <c r="D40" s="1">
        <f t="shared" si="2"/>
        <v>9</v>
      </c>
      <c r="E40" s="1" t="s">
        <v>5</v>
      </c>
      <c r="F40" s="16" t="s">
        <v>126</v>
      </c>
      <c r="G40" s="44"/>
      <c r="H40" s="7"/>
      <c r="I40" s="16" t="s">
        <v>126</v>
      </c>
      <c r="J40" s="2"/>
      <c r="K40" s="7"/>
      <c r="L40" s="13" t="s">
        <v>106</v>
      </c>
    </row>
    <row r="41" spans="1:12" ht="12.75">
      <c r="A41" t="s">
        <v>64</v>
      </c>
      <c r="B41" s="1">
        <f>'DAQ Module Needs (UCSB)'!B19</f>
        <v>1</v>
      </c>
      <c r="C41" s="1">
        <f>'DAQ Module Needs (UCSB)'!C19</f>
        <v>3</v>
      </c>
      <c r="D41" s="1">
        <f>B41-C41</f>
        <v>-2</v>
      </c>
      <c r="E41" s="1" t="s">
        <v>6</v>
      </c>
      <c r="F41" s="16" t="s">
        <v>127</v>
      </c>
      <c r="G41" s="44"/>
      <c r="H41" s="7"/>
      <c r="I41" s="16" t="s">
        <v>127</v>
      </c>
      <c r="J41" s="2"/>
      <c r="K41" s="7"/>
      <c r="L41" s="13" t="s">
        <v>99</v>
      </c>
    </row>
    <row r="42" spans="1:11" ht="12.75">
      <c r="A42" t="s">
        <v>188</v>
      </c>
      <c r="B42" s="1">
        <f>'DAQ Module Needs (UCSB)'!B21</f>
        <v>10</v>
      </c>
      <c r="C42" s="1">
        <f>'DAQ Module Needs (UCSB)'!C21</f>
        <v>0</v>
      </c>
      <c r="D42" s="1">
        <f>B42-C42</f>
        <v>10</v>
      </c>
      <c r="E42" s="1" t="s">
        <v>6</v>
      </c>
      <c r="F42" s="15" t="s">
        <v>91</v>
      </c>
      <c r="G42" s="41" t="s">
        <v>92</v>
      </c>
      <c r="H42" s="9"/>
      <c r="I42" s="15" t="s">
        <v>94</v>
      </c>
      <c r="J42" s="25" t="s">
        <v>92</v>
      </c>
      <c r="K42" s="9"/>
    </row>
    <row r="43" spans="1:11" ht="12.75">
      <c r="A43" t="s">
        <v>189</v>
      </c>
      <c r="B43" s="1">
        <f>'DAQ Module Needs (UCSB)'!B22</f>
        <v>10</v>
      </c>
      <c r="C43" s="1">
        <f>'DAQ Module Needs (UCSB)'!C22</f>
        <v>0</v>
      </c>
      <c r="D43" s="1">
        <f>B43-C43</f>
        <v>10</v>
      </c>
      <c r="E43" s="1" t="s">
        <v>6</v>
      </c>
      <c r="F43" s="15" t="s">
        <v>123</v>
      </c>
      <c r="G43" s="41" t="s">
        <v>122</v>
      </c>
      <c r="H43" s="29">
        <v>37679</v>
      </c>
      <c r="I43" s="15" t="s">
        <v>190</v>
      </c>
      <c r="J43" s="25" t="s">
        <v>120</v>
      </c>
      <c r="K43" s="29">
        <v>37679</v>
      </c>
    </row>
    <row r="44" spans="1:11" ht="12.75">
      <c r="A44" t="s">
        <v>44</v>
      </c>
      <c r="B44" s="1">
        <f>'DAQ Module Needs (UCSB)'!B23</f>
        <v>1</v>
      </c>
      <c r="C44" s="1">
        <f>'DAQ Module Needs (UCSB)'!C23</f>
        <v>0</v>
      </c>
      <c r="D44" s="1">
        <f>B44-C44</f>
        <v>1</v>
      </c>
      <c r="E44" s="1" t="s">
        <v>6</v>
      </c>
      <c r="F44" s="16" t="s">
        <v>91</v>
      </c>
      <c r="G44" s="40" t="s">
        <v>92</v>
      </c>
      <c r="H44" s="7"/>
      <c r="I44" s="16" t="s">
        <v>94</v>
      </c>
      <c r="J44" s="27" t="s">
        <v>92</v>
      </c>
      <c r="K44" s="7"/>
    </row>
    <row r="45" spans="2:11" ht="12.75">
      <c r="B45" s="2"/>
      <c r="C45" s="2"/>
      <c r="D45" s="2"/>
      <c r="E45" s="2"/>
      <c r="F45" s="2"/>
      <c r="G45" s="44"/>
      <c r="H45" s="2"/>
      <c r="I45" s="2"/>
      <c r="J45" s="2"/>
      <c r="K45" s="2"/>
    </row>
    <row r="46" spans="2:5" ht="17.25">
      <c r="B46" s="21" t="s">
        <v>76</v>
      </c>
      <c r="C46" s="2"/>
      <c r="D46" s="2"/>
      <c r="E46" s="2"/>
    </row>
    <row r="47" spans="2:12" ht="12.75">
      <c r="B47" t="s">
        <v>55</v>
      </c>
      <c r="C47" t="s">
        <v>2</v>
      </c>
      <c r="D47" t="s">
        <v>3</v>
      </c>
      <c r="E47" t="s">
        <v>4</v>
      </c>
      <c r="F47" t="s">
        <v>82</v>
      </c>
      <c r="G47" s="38" t="s">
        <v>81</v>
      </c>
      <c r="H47" t="s">
        <v>78</v>
      </c>
      <c r="I47" t="s">
        <v>79</v>
      </c>
      <c r="J47" t="s">
        <v>81</v>
      </c>
      <c r="K47" t="s">
        <v>78</v>
      </c>
      <c r="L47" s="13" t="s">
        <v>80</v>
      </c>
    </row>
    <row r="48" spans="1:12" ht="12.75">
      <c r="A48" t="s">
        <v>12</v>
      </c>
      <c r="B48" s="1">
        <f>'ARC Needs (UCSB)'!B16</f>
        <v>4</v>
      </c>
      <c r="C48" s="1">
        <f>'ARC Needs (UCSB)'!C16</f>
        <v>0</v>
      </c>
      <c r="D48" s="1">
        <f t="shared" si="2"/>
        <v>4</v>
      </c>
      <c r="E48" s="1" t="s">
        <v>5</v>
      </c>
      <c r="F48" s="14" t="s">
        <v>85</v>
      </c>
      <c r="G48" s="39" t="s">
        <v>125</v>
      </c>
      <c r="H48" s="24">
        <v>37663</v>
      </c>
      <c r="I48" s="14" t="s">
        <v>118</v>
      </c>
      <c r="J48" s="23" t="s">
        <v>119</v>
      </c>
      <c r="K48" s="8" t="s">
        <v>130</v>
      </c>
      <c r="L48" s="13" t="s">
        <v>128</v>
      </c>
    </row>
    <row r="49" spans="1:12" ht="12.75">
      <c r="A49" t="s">
        <v>59</v>
      </c>
      <c r="B49" s="1">
        <f>'DAQ Module Needs (UCSB)'!B24</f>
        <v>1</v>
      </c>
      <c r="C49" s="1">
        <f>'DAQ Module Needs (UCSB)'!C24</f>
        <v>2</v>
      </c>
      <c r="D49" s="1">
        <f t="shared" si="2"/>
        <v>-1</v>
      </c>
      <c r="E49" s="1" t="s">
        <v>6</v>
      </c>
      <c r="F49" s="16" t="s">
        <v>93</v>
      </c>
      <c r="G49" s="40" t="s">
        <v>129</v>
      </c>
      <c r="H49" s="28">
        <v>37651</v>
      </c>
      <c r="I49" s="16" t="s">
        <v>93</v>
      </c>
      <c r="J49" s="27" t="s">
        <v>129</v>
      </c>
      <c r="K49" s="28">
        <v>37651</v>
      </c>
      <c r="L49" s="13" t="s">
        <v>95</v>
      </c>
    </row>
    <row r="50" spans="1:12" ht="12.75">
      <c r="A50" t="s">
        <v>60</v>
      </c>
      <c r="B50" s="1">
        <f>'DAQ Module Needs (UCSB)'!B26+'DAQ Rod Needs (UCSB)'!B18</f>
        <v>38</v>
      </c>
      <c r="C50" s="1">
        <f>'DAQ Module Needs (UCSB)'!C26+'DAQ Rod Needs (UCSB)'!C18</f>
        <v>38</v>
      </c>
      <c r="D50" s="1">
        <f t="shared" si="2"/>
        <v>0</v>
      </c>
      <c r="E50" s="1" t="s">
        <v>6</v>
      </c>
      <c r="F50" s="16" t="s">
        <v>96</v>
      </c>
      <c r="G50" s="44"/>
      <c r="H50" s="7"/>
      <c r="I50" s="16" t="s">
        <v>88</v>
      </c>
      <c r="J50" s="27" t="s">
        <v>89</v>
      </c>
      <c r="K50" s="7"/>
      <c r="L50" s="13" t="s">
        <v>107</v>
      </c>
    </row>
    <row r="51" spans="1:11" ht="12.75">
      <c r="A51" t="s">
        <v>62</v>
      </c>
      <c r="B51" s="1">
        <f>'ARC Needs (UCSB)'!B15+'DAQ Module Needs (UCSB)'!B31+'DAQ Rod Needs (UCSB)'!B25</f>
        <v>42</v>
      </c>
      <c r="C51" s="1">
        <f>'ARC Needs (UCSB)'!C15+'DAQ Module Needs (UCSB)'!C31+'DAQ Rod Needs (UCSB)'!C25</f>
        <v>1</v>
      </c>
      <c r="D51" s="1">
        <f aca="true" t="shared" si="3" ref="D51:D58">B51-C51</f>
        <v>41</v>
      </c>
      <c r="E51" s="1" t="s">
        <v>6</v>
      </c>
      <c r="F51" s="16" t="s">
        <v>91</v>
      </c>
      <c r="G51" s="40" t="s">
        <v>92</v>
      </c>
      <c r="H51" s="7"/>
      <c r="I51" s="16" t="s">
        <v>91</v>
      </c>
      <c r="J51" s="27" t="s">
        <v>92</v>
      </c>
      <c r="K51" s="7"/>
    </row>
    <row r="52" spans="1:12" ht="12.75">
      <c r="A52" t="s">
        <v>63</v>
      </c>
      <c r="B52" s="1">
        <f>'ARC Needs (UCSB)'!B14+'DAQ Module Needs (UCSB)'!B30+'DAQ Rod Needs (UCSB)'!B24</f>
        <v>84</v>
      </c>
      <c r="C52" s="1">
        <v>84</v>
      </c>
      <c r="D52" s="1">
        <f t="shared" si="3"/>
        <v>0</v>
      </c>
      <c r="E52" s="1" t="s">
        <v>6</v>
      </c>
      <c r="F52" s="16" t="s">
        <v>88</v>
      </c>
      <c r="G52" s="40" t="s">
        <v>89</v>
      </c>
      <c r="H52" s="28">
        <v>37665</v>
      </c>
      <c r="I52" s="16" t="s">
        <v>88</v>
      </c>
      <c r="J52" s="26" t="s">
        <v>89</v>
      </c>
      <c r="K52" s="28">
        <v>37665</v>
      </c>
      <c r="L52" s="13" t="s">
        <v>97</v>
      </c>
    </row>
    <row r="53" spans="1:11" ht="12.75">
      <c r="A53" t="s">
        <v>36</v>
      </c>
      <c r="B53" s="1">
        <f>'DAQ Module Needs (UCSB)'!B25</f>
        <v>1</v>
      </c>
      <c r="C53" s="1">
        <f>'DAQ Module Needs (UCSB)'!C25</f>
        <v>0</v>
      </c>
      <c r="D53" s="1">
        <f t="shared" si="3"/>
        <v>1</v>
      </c>
      <c r="E53" s="1" t="s">
        <v>6</v>
      </c>
      <c r="F53" s="16" t="s">
        <v>91</v>
      </c>
      <c r="G53" s="40" t="s">
        <v>92</v>
      </c>
      <c r="H53" s="7"/>
      <c r="I53" s="16" t="s">
        <v>91</v>
      </c>
      <c r="J53" s="27" t="s">
        <v>92</v>
      </c>
      <c r="K53" s="7"/>
    </row>
    <row r="54" spans="1:12" ht="12.75">
      <c r="A54" t="s">
        <v>38</v>
      </c>
      <c r="B54" s="1">
        <f>'DAQ Module Needs (UCSB)'!B28+'DAQ Rod Needs (UCSB)'!B20</f>
        <v>3</v>
      </c>
      <c r="C54" s="1">
        <f>'DAQ Module Needs (UCSB)'!C28+'DAQ Rod Needs (UCSB)'!C20</f>
        <v>0</v>
      </c>
      <c r="D54" s="1">
        <f>B54-C54</f>
        <v>3</v>
      </c>
      <c r="E54" s="1" t="s">
        <v>5</v>
      </c>
      <c r="F54" s="16" t="s">
        <v>131</v>
      </c>
      <c r="G54" s="40" t="s">
        <v>132</v>
      </c>
      <c r="H54" s="28">
        <v>37679</v>
      </c>
      <c r="I54" s="16" t="s">
        <v>88</v>
      </c>
      <c r="J54" s="27" t="s">
        <v>89</v>
      </c>
      <c r="K54" s="7"/>
      <c r="L54" s="13" t="s">
        <v>182</v>
      </c>
    </row>
    <row r="55" spans="1:12" ht="12.75">
      <c r="A55" t="s">
        <v>117</v>
      </c>
      <c r="B55" s="1">
        <f>'DAQ Module Needs (UCSB)'!B29+'DAQ Rod Needs (UCSB)'!B21</f>
        <v>3</v>
      </c>
      <c r="C55" s="1">
        <f>'DAQ Module Needs (UCSB)'!C29+'DAQ Rod Needs (UCSB)'!C21</f>
        <v>0</v>
      </c>
      <c r="D55" s="1">
        <f t="shared" si="3"/>
        <v>3</v>
      </c>
      <c r="E55" s="1" t="s">
        <v>5</v>
      </c>
      <c r="F55" s="16" t="s">
        <v>91</v>
      </c>
      <c r="G55" s="40" t="s">
        <v>92</v>
      </c>
      <c r="H55" s="7"/>
      <c r="I55" s="16" t="s">
        <v>91</v>
      </c>
      <c r="J55" s="27" t="s">
        <v>92</v>
      </c>
      <c r="K55" s="7"/>
      <c r="L55" s="13" t="s">
        <v>98</v>
      </c>
    </row>
    <row r="56" spans="1:11" ht="12.75">
      <c r="A56" t="s">
        <v>183</v>
      </c>
      <c r="B56" s="1">
        <f>'DAQ Module Needs (UCSB)'!B27+'DAQ Rod Needs (UCSB)'!B19</f>
        <v>22</v>
      </c>
      <c r="C56" s="1">
        <f>'DAQ Module Needs (UCSB)'!C27+'DAQ Rod Needs (UCSB)'!C19</f>
        <v>0</v>
      </c>
      <c r="D56" s="1">
        <f t="shared" si="3"/>
        <v>22</v>
      </c>
      <c r="E56" s="1" t="s">
        <v>5</v>
      </c>
      <c r="F56" s="16"/>
      <c r="G56" s="44"/>
      <c r="H56" s="7"/>
      <c r="I56" s="16"/>
      <c r="J56" s="2"/>
      <c r="K56" s="7"/>
    </row>
    <row r="57" spans="1:12" ht="12.75">
      <c r="A57" t="s">
        <v>67</v>
      </c>
      <c r="B57" s="1">
        <f>'DAQ Rod Needs (UCSB)'!B22</f>
        <v>8</v>
      </c>
      <c r="C57" s="1">
        <f>'DAQ Rod Needs (UCSB)'!C22</f>
        <v>0</v>
      </c>
      <c r="D57" s="1">
        <f t="shared" si="3"/>
        <v>8</v>
      </c>
      <c r="E57" s="1" t="s">
        <v>5</v>
      </c>
      <c r="F57" s="16"/>
      <c r="G57" s="44"/>
      <c r="H57" s="7"/>
      <c r="I57" s="16"/>
      <c r="J57" s="2"/>
      <c r="K57" s="7"/>
      <c r="L57" s="13" t="s">
        <v>98</v>
      </c>
    </row>
    <row r="58" spans="1:12" ht="12.75">
      <c r="A58" t="s">
        <v>68</v>
      </c>
      <c r="B58" s="1">
        <f>'DAQ Rod Needs (UCSB)'!B23</f>
        <v>8</v>
      </c>
      <c r="C58" s="1">
        <f>'DAQ Rod Needs (UCSB)'!C23</f>
        <v>0</v>
      </c>
      <c r="D58" s="1">
        <f t="shared" si="3"/>
        <v>8</v>
      </c>
      <c r="E58" s="1" t="s">
        <v>5</v>
      </c>
      <c r="F58" s="15"/>
      <c r="G58" s="45"/>
      <c r="H58" s="9"/>
      <c r="I58" s="15"/>
      <c r="J58" s="12"/>
      <c r="K58" s="9"/>
      <c r="L58" s="13" t="s">
        <v>98</v>
      </c>
    </row>
    <row r="59" spans="2:5" ht="12.75">
      <c r="B59" s="2"/>
      <c r="C59" s="2"/>
      <c r="D59" s="2"/>
      <c r="E59" s="2"/>
    </row>
    <row r="60" spans="2:5" ht="17.25">
      <c r="B60" s="21" t="s">
        <v>77</v>
      </c>
      <c r="C60" s="2"/>
      <c r="D60" s="2"/>
      <c r="E60" s="2"/>
    </row>
    <row r="61" spans="2:12" ht="12.75">
      <c r="B61" t="s">
        <v>55</v>
      </c>
      <c r="C61" t="s">
        <v>2</v>
      </c>
      <c r="D61" t="s">
        <v>3</v>
      </c>
      <c r="E61" t="s">
        <v>4</v>
      </c>
      <c r="F61" t="s">
        <v>82</v>
      </c>
      <c r="G61" s="38" t="s">
        <v>81</v>
      </c>
      <c r="H61" t="s">
        <v>78</v>
      </c>
      <c r="I61" t="s">
        <v>79</v>
      </c>
      <c r="J61" t="s">
        <v>81</v>
      </c>
      <c r="K61" t="s">
        <v>78</v>
      </c>
      <c r="L61" s="13" t="s">
        <v>80</v>
      </c>
    </row>
    <row r="62" spans="1:12" ht="12.75">
      <c r="A62" s="2" t="s">
        <v>19</v>
      </c>
      <c r="B62" s="1">
        <f>'ARC Needs (UCSB)'!B18</f>
        <v>600</v>
      </c>
      <c r="C62" s="1">
        <f>'ARC Needs (UCSB)'!C18</f>
        <v>0</v>
      </c>
      <c r="D62" s="1">
        <f aca="true" t="shared" si="4" ref="D62:D71">B62-C62</f>
        <v>600</v>
      </c>
      <c r="E62" s="11" t="s">
        <v>5</v>
      </c>
      <c r="F62" s="14" t="s">
        <v>100</v>
      </c>
      <c r="G62" s="39" t="s">
        <v>101</v>
      </c>
      <c r="H62" s="18"/>
      <c r="I62" s="14" t="s">
        <v>102</v>
      </c>
      <c r="J62" s="23" t="s">
        <v>103</v>
      </c>
      <c r="K62" s="8"/>
      <c r="L62" s="13" t="s">
        <v>108</v>
      </c>
    </row>
    <row r="63" spans="1:11" ht="12.75">
      <c r="A63" s="2" t="s">
        <v>13</v>
      </c>
      <c r="B63" s="1">
        <f>'ARC Needs (UCSB)'!B19</f>
        <v>4</v>
      </c>
      <c r="C63" s="1">
        <f>'ARC Needs (UCSB)'!C19</f>
        <v>0</v>
      </c>
      <c r="D63" s="1">
        <f t="shared" si="4"/>
        <v>4</v>
      </c>
      <c r="E63" s="11" t="s">
        <v>6</v>
      </c>
      <c r="F63" s="16" t="s">
        <v>102</v>
      </c>
      <c r="G63" s="40" t="s">
        <v>103</v>
      </c>
      <c r="H63" s="2"/>
      <c r="I63" s="16" t="s">
        <v>102</v>
      </c>
      <c r="J63" s="26" t="s">
        <v>103</v>
      </c>
      <c r="K63" s="7"/>
    </row>
    <row r="64" spans="1:12" ht="12.75">
      <c r="A64" s="2" t="s">
        <v>191</v>
      </c>
      <c r="B64" s="1">
        <f>'ARC Needs (UCSB)'!B20</f>
        <v>2</v>
      </c>
      <c r="C64" s="1">
        <f>'ARC Needs (UCSB)'!C20</f>
        <v>0</v>
      </c>
      <c r="D64" s="1">
        <f t="shared" si="4"/>
        <v>2</v>
      </c>
      <c r="E64" s="11" t="s">
        <v>5</v>
      </c>
      <c r="F64" s="16" t="s">
        <v>90</v>
      </c>
      <c r="G64" s="44"/>
      <c r="H64" s="2"/>
      <c r="I64" s="16" t="s">
        <v>102</v>
      </c>
      <c r="J64" s="26" t="s">
        <v>103</v>
      </c>
      <c r="K64" s="7"/>
      <c r="L64" s="13" t="s">
        <v>109</v>
      </c>
    </row>
    <row r="65" spans="1:11" ht="12.75">
      <c r="A65" s="2" t="s">
        <v>14</v>
      </c>
      <c r="B65" s="1">
        <f>'ARC Needs (UCSB)'!B21</f>
        <v>1</v>
      </c>
      <c r="C65" s="1">
        <f>'ARC Needs (UCSB)'!C21</f>
        <v>0</v>
      </c>
      <c r="D65" s="1">
        <f t="shared" si="4"/>
        <v>1</v>
      </c>
      <c r="E65" s="11" t="s">
        <v>5</v>
      </c>
      <c r="F65" s="16" t="s">
        <v>100</v>
      </c>
      <c r="G65" s="40" t="s">
        <v>101</v>
      </c>
      <c r="H65" s="2"/>
      <c r="I65" s="16" t="s">
        <v>100</v>
      </c>
      <c r="J65" s="26" t="s">
        <v>101</v>
      </c>
      <c r="K65" s="7"/>
    </row>
    <row r="66" spans="1:11" ht="12.75">
      <c r="A66" s="2" t="s">
        <v>39</v>
      </c>
      <c r="B66" s="1">
        <f>'DAQ Module Needs (UCSB)'!B33</f>
        <v>600</v>
      </c>
      <c r="C66" s="1">
        <f>'DAQ Module Needs (UCSB)'!C33</f>
        <v>100</v>
      </c>
      <c r="D66" s="1">
        <f t="shared" si="4"/>
        <v>500</v>
      </c>
      <c r="E66" s="11" t="s">
        <v>6</v>
      </c>
      <c r="F66" s="16" t="s">
        <v>102</v>
      </c>
      <c r="G66" s="40" t="s">
        <v>103</v>
      </c>
      <c r="H66" s="2"/>
      <c r="I66" s="16" t="s">
        <v>102</v>
      </c>
      <c r="J66" s="26" t="s">
        <v>103</v>
      </c>
      <c r="K66" s="7"/>
    </row>
    <row r="67" spans="1:11" ht="12.75">
      <c r="A67" s="2" t="s">
        <v>110</v>
      </c>
      <c r="B67" s="1">
        <f>'DAQ Module Needs (UCSB)'!B34</f>
        <v>10</v>
      </c>
      <c r="C67" s="1">
        <f>'DAQ Module Needs (UCSB)'!C34</f>
        <v>0</v>
      </c>
      <c r="D67" s="1">
        <f t="shared" si="4"/>
        <v>10</v>
      </c>
      <c r="E67" s="11" t="s">
        <v>5</v>
      </c>
      <c r="F67" s="16" t="s">
        <v>102</v>
      </c>
      <c r="G67" s="40" t="s">
        <v>103</v>
      </c>
      <c r="H67" s="2"/>
      <c r="I67" s="16" t="s">
        <v>102</v>
      </c>
      <c r="J67" s="26" t="s">
        <v>103</v>
      </c>
      <c r="K67" s="7"/>
    </row>
    <row r="68" spans="1:11" ht="12.75">
      <c r="A68" s="2" t="s">
        <v>69</v>
      </c>
      <c r="B68" s="1">
        <f>'DAQ Module Needs (UCSB)'!B35</f>
        <v>1</v>
      </c>
      <c r="C68" s="1">
        <f>'DAQ Module Needs (UCSB)'!C35</f>
        <v>0</v>
      </c>
      <c r="D68" s="1">
        <f t="shared" si="4"/>
        <v>1</v>
      </c>
      <c r="E68" s="11" t="s">
        <v>5</v>
      </c>
      <c r="F68" s="16"/>
      <c r="G68" s="44"/>
      <c r="H68" s="2"/>
      <c r="I68" s="16" t="s">
        <v>133</v>
      </c>
      <c r="J68" s="26" t="s">
        <v>134</v>
      </c>
      <c r="K68" s="7"/>
    </row>
    <row r="69" spans="1:11" ht="12.75">
      <c r="A69" s="2" t="s">
        <v>40</v>
      </c>
      <c r="B69" s="1">
        <f>'DAQ Module Needs (UCSB)'!B36</f>
        <v>1</v>
      </c>
      <c r="C69" s="1">
        <f>'DAQ Module Needs (UCSB)'!C36</f>
        <v>0</v>
      </c>
      <c r="D69" s="1">
        <f t="shared" si="4"/>
        <v>1</v>
      </c>
      <c r="E69" s="11" t="s">
        <v>5</v>
      </c>
      <c r="F69" s="16" t="s">
        <v>135</v>
      </c>
      <c r="G69" s="40" t="s">
        <v>136</v>
      </c>
      <c r="H69" s="2"/>
      <c r="I69" s="16" t="s">
        <v>135</v>
      </c>
      <c r="J69" s="26" t="s">
        <v>136</v>
      </c>
      <c r="K69" s="7"/>
    </row>
    <row r="70" spans="1:11" ht="12.75">
      <c r="A70" s="2" t="s">
        <v>43</v>
      </c>
      <c r="B70" s="1">
        <f>'DAQ Module Needs (UCSB)'!B37</f>
        <v>1</v>
      </c>
      <c r="C70" s="1">
        <f>'DAQ Module Needs (UCSB)'!C37</f>
        <v>1</v>
      </c>
      <c r="D70" s="1">
        <f t="shared" si="4"/>
        <v>0</v>
      </c>
      <c r="E70" s="11" t="s">
        <v>6</v>
      </c>
      <c r="F70" s="16" t="s">
        <v>88</v>
      </c>
      <c r="G70" s="40" t="s">
        <v>89</v>
      </c>
      <c r="H70" s="2"/>
      <c r="I70" s="16" t="s">
        <v>88</v>
      </c>
      <c r="J70" s="26" t="s">
        <v>89</v>
      </c>
      <c r="K70" s="7"/>
    </row>
    <row r="71" spans="1:12" ht="12.75">
      <c r="A71" s="2" t="s">
        <v>24</v>
      </c>
      <c r="B71" s="1">
        <f>'ARC Needs (UCSB)'!B23</f>
        <v>3</v>
      </c>
      <c r="C71" s="1">
        <f>'ARC Needs (UCSB)'!C23</f>
        <v>1</v>
      </c>
      <c r="D71" s="1">
        <f t="shared" si="4"/>
        <v>2</v>
      </c>
      <c r="E71" s="11" t="s">
        <v>6</v>
      </c>
      <c r="F71" s="16" t="s">
        <v>91</v>
      </c>
      <c r="G71" s="40" t="s">
        <v>92</v>
      </c>
      <c r="H71" s="2"/>
      <c r="I71" s="16" t="s">
        <v>91</v>
      </c>
      <c r="J71" s="26" t="s">
        <v>92</v>
      </c>
      <c r="K71" s="7"/>
      <c r="L71" s="13" t="s">
        <v>111</v>
      </c>
    </row>
    <row r="72" spans="1:11" ht="12.75">
      <c r="A72" s="2" t="s">
        <v>20</v>
      </c>
      <c r="B72" s="1">
        <f>'ARC Needs (UCSB)'!B24+'DAQ Module Needs (UCSB)'!B39</f>
        <v>12</v>
      </c>
      <c r="C72" s="1">
        <f>'ARC Needs (UCSB)'!C24</f>
        <v>0</v>
      </c>
      <c r="D72" s="1">
        <f aca="true" t="shared" si="5" ref="D72:D80">B72-C72</f>
        <v>12</v>
      </c>
      <c r="E72" s="11" t="s">
        <v>5</v>
      </c>
      <c r="F72" s="16" t="s">
        <v>102</v>
      </c>
      <c r="G72" s="40" t="s">
        <v>103</v>
      </c>
      <c r="H72" s="2"/>
      <c r="I72" s="16" t="s">
        <v>102</v>
      </c>
      <c r="J72" s="26" t="s">
        <v>103</v>
      </c>
      <c r="K72" s="7"/>
    </row>
    <row r="73" spans="1:12" ht="12.75">
      <c r="A73" s="2" t="s">
        <v>21</v>
      </c>
      <c r="B73" s="1">
        <f>'ARC Needs (UCSB)'!B26</f>
        <v>1</v>
      </c>
      <c r="C73" s="1">
        <f>'ARC Needs (UCSB)'!C26</f>
        <v>1</v>
      </c>
      <c r="D73" s="1">
        <f t="shared" si="5"/>
        <v>0</v>
      </c>
      <c r="E73" s="11" t="s">
        <v>6</v>
      </c>
      <c r="F73" s="16" t="s">
        <v>102</v>
      </c>
      <c r="G73" s="40" t="s">
        <v>103</v>
      </c>
      <c r="H73" s="2"/>
      <c r="I73" s="16" t="s">
        <v>102</v>
      </c>
      <c r="J73" s="26" t="s">
        <v>103</v>
      </c>
      <c r="K73" s="7"/>
      <c r="L73" s="13" t="s">
        <v>99</v>
      </c>
    </row>
    <row r="74" spans="1:12" ht="12.75">
      <c r="A74" s="2" t="s">
        <v>22</v>
      </c>
      <c r="B74" s="1">
        <f>'ARC Needs (UCSB)'!B27</f>
        <v>1</v>
      </c>
      <c r="C74" s="1">
        <f>'ARC Needs (UCSB)'!C27</f>
        <v>1</v>
      </c>
      <c r="D74" s="1">
        <f t="shared" si="5"/>
        <v>0</v>
      </c>
      <c r="E74" s="11" t="s">
        <v>6</v>
      </c>
      <c r="F74" s="16" t="s">
        <v>102</v>
      </c>
      <c r="G74" s="40" t="s">
        <v>103</v>
      </c>
      <c r="H74" s="2"/>
      <c r="I74" s="16" t="s">
        <v>102</v>
      </c>
      <c r="J74" s="26" t="s">
        <v>103</v>
      </c>
      <c r="K74" s="7"/>
      <c r="L74" s="13" t="s">
        <v>99</v>
      </c>
    </row>
    <row r="75" spans="1:11" ht="12.75">
      <c r="A75" s="2" t="s">
        <v>41</v>
      </c>
      <c r="B75" s="1">
        <f>'DAQ Module Needs (UCSB)'!B40</f>
        <v>3</v>
      </c>
      <c r="C75" s="1">
        <f>'DAQ Module Needs (UCSB)'!C40</f>
        <v>0</v>
      </c>
      <c r="D75" s="1">
        <f t="shared" si="5"/>
        <v>3</v>
      </c>
      <c r="E75" s="11" t="s">
        <v>5</v>
      </c>
      <c r="F75" s="16" t="s">
        <v>102</v>
      </c>
      <c r="G75" s="40" t="s">
        <v>103</v>
      </c>
      <c r="H75" s="2"/>
      <c r="I75" s="16" t="s">
        <v>137</v>
      </c>
      <c r="J75" s="27" t="s">
        <v>138</v>
      </c>
      <c r="K75" s="7"/>
    </row>
    <row r="76" spans="1:12" ht="12.75">
      <c r="A76" s="2" t="s">
        <v>192</v>
      </c>
      <c r="B76" s="1">
        <f>'DAQ Rod Needs (UCSB)'!B28</f>
        <v>100</v>
      </c>
      <c r="C76" s="1">
        <f>'DAQ Rod Needs (UCSB)'!C28</f>
        <v>0</v>
      </c>
      <c r="D76" s="1">
        <f t="shared" si="5"/>
        <v>100</v>
      </c>
      <c r="E76" s="11" t="s">
        <v>6</v>
      </c>
      <c r="F76" s="16" t="s">
        <v>104</v>
      </c>
      <c r="G76" s="40" t="s">
        <v>139</v>
      </c>
      <c r="H76" s="32">
        <v>37663</v>
      </c>
      <c r="I76" s="36" t="s">
        <v>104</v>
      </c>
      <c r="J76" s="26" t="s">
        <v>139</v>
      </c>
      <c r="K76" s="28">
        <v>37663</v>
      </c>
      <c r="L76" s="13" t="s">
        <v>99</v>
      </c>
    </row>
    <row r="77" spans="1:11" ht="12.75">
      <c r="A77" s="2" t="s">
        <v>70</v>
      </c>
      <c r="B77" s="1">
        <f>'DAQ Rod Needs (UCSB)'!B27</f>
        <v>1</v>
      </c>
      <c r="C77" s="1">
        <f>'DAQ Rod Needs (UCSB)'!C27</f>
        <v>0</v>
      </c>
      <c r="D77" s="1">
        <f t="shared" si="5"/>
        <v>1</v>
      </c>
      <c r="E77" s="11" t="s">
        <v>5</v>
      </c>
      <c r="F77" s="16" t="s">
        <v>104</v>
      </c>
      <c r="G77" s="40" t="s">
        <v>139</v>
      </c>
      <c r="H77" s="32">
        <v>37663</v>
      </c>
      <c r="I77" s="16" t="s">
        <v>104</v>
      </c>
      <c r="J77" s="26" t="s">
        <v>139</v>
      </c>
      <c r="K77" s="28">
        <v>37663</v>
      </c>
    </row>
    <row r="78" spans="1:11" ht="12.75">
      <c r="A78" s="2" t="s">
        <v>51</v>
      </c>
      <c r="B78" s="1">
        <f>'DAQ Rod Needs (UCSB)'!B30</f>
        <v>2</v>
      </c>
      <c r="C78" s="1">
        <f>'DAQ Rod Needs (UCSB)'!C30</f>
        <v>0</v>
      </c>
      <c r="D78" s="1">
        <f t="shared" si="5"/>
        <v>2</v>
      </c>
      <c r="E78" s="11" t="s">
        <v>5</v>
      </c>
      <c r="F78" s="16"/>
      <c r="G78" s="44"/>
      <c r="H78" s="2"/>
      <c r="I78" s="16"/>
      <c r="J78" s="2"/>
      <c r="K78" s="7"/>
    </row>
    <row r="79" spans="1:11" ht="12.75">
      <c r="A79" s="2" t="s">
        <v>52</v>
      </c>
      <c r="B79" s="1">
        <f>'DAQ Rod Needs (UCSB)'!B31</f>
        <v>2</v>
      </c>
      <c r="C79" s="1">
        <f>'DAQ Rod Needs (UCSB)'!C31</f>
        <v>0</v>
      </c>
      <c r="D79" s="1">
        <f t="shared" si="5"/>
        <v>2</v>
      </c>
      <c r="E79" s="11" t="s">
        <v>5</v>
      </c>
      <c r="F79" s="16"/>
      <c r="G79" s="44"/>
      <c r="H79" s="2"/>
      <c r="I79" s="16"/>
      <c r="J79" s="2"/>
      <c r="K79" s="7"/>
    </row>
    <row r="80" spans="1:11" ht="12.75">
      <c r="A80" s="2" t="s">
        <v>53</v>
      </c>
      <c r="B80" s="1">
        <f>'DAQ Rod Needs (UCSB)'!B32</f>
        <v>1</v>
      </c>
      <c r="C80" s="1">
        <f>'DAQ Rod Needs (UCSB)'!C32</f>
        <v>0</v>
      </c>
      <c r="D80" s="1">
        <f t="shared" si="5"/>
        <v>1</v>
      </c>
      <c r="E80" s="11" t="s">
        <v>5</v>
      </c>
      <c r="F80" s="15"/>
      <c r="G80" s="45"/>
      <c r="H80" s="12"/>
      <c r="I80" s="15"/>
      <c r="J80" s="12"/>
      <c r="K80" s="9"/>
    </row>
    <row r="82" spans="1:11" ht="12.75">
      <c r="A82" s="7" t="s">
        <v>207</v>
      </c>
      <c r="B82" s="1">
        <f>'ARC Needs (UCSB)'!B29</f>
        <v>200</v>
      </c>
      <c r="C82" s="1">
        <f>'ARC Needs (UCSB)'!C29</f>
        <v>15</v>
      </c>
      <c r="D82" s="1">
        <f>B82-C82</f>
        <v>185</v>
      </c>
      <c r="E82" s="1" t="s">
        <v>6</v>
      </c>
      <c r="F82" s="14" t="s">
        <v>91</v>
      </c>
      <c r="G82" s="39" t="s">
        <v>92</v>
      </c>
      <c r="H82" s="18"/>
      <c r="I82" s="14" t="s">
        <v>91</v>
      </c>
      <c r="J82" s="23" t="s">
        <v>92</v>
      </c>
      <c r="K82" s="8"/>
    </row>
    <row r="83" spans="1:11" ht="12.75">
      <c r="A83" s="7" t="s">
        <v>204</v>
      </c>
      <c r="B83" s="1">
        <f>'ARC Needs (UCSB)'!B30</f>
        <v>70</v>
      </c>
      <c r="C83" s="1">
        <f>'ARC Needs (UCSB)'!C30</f>
        <v>0</v>
      </c>
      <c r="D83" s="1">
        <f>B83-C83</f>
        <v>70</v>
      </c>
      <c r="E83" s="1" t="s">
        <v>5</v>
      </c>
      <c r="F83" s="16" t="s">
        <v>91</v>
      </c>
      <c r="G83" s="40" t="s">
        <v>92</v>
      </c>
      <c r="H83" s="2"/>
      <c r="I83" s="16" t="s">
        <v>91</v>
      </c>
      <c r="J83" s="26" t="s">
        <v>92</v>
      </c>
      <c r="K83" s="7"/>
    </row>
    <row r="84" spans="1:11" ht="12.75">
      <c r="A84" s="7" t="s">
        <v>205</v>
      </c>
      <c r="B84" s="1">
        <f>'ARC Needs (UCSB)'!B31</f>
        <v>140</v>
      </c>
      <c r="C84" s="1">
        <f>'ARC Needs (UCSB)'!C31</f>
        <v>0</v>
      </c>
      <c r="D84" s="1">
        <f>B84-C84</f>
        <v>140</v>
      </c>
      <c r="E84" s="1" t="s">
        <v>5</v>
      </c>
      <c r="F84" s="16" t="s">
        <v>91</v>
      </c>
      <c r="G84" s="40" t="s">
        <v>92</v>
      </c>
      <c r="H84" s="2"/>
      <c r="I84" s="16" t="s">
        <v>91</v>
      </c>
      <c r="J84" s="26" t="s">
        <v>92</v>
      </c>
      <c r="K84" s="7"/>
    </row>
    <row r="85" spans="1:11" ht="12.75">
      <c r="A85" s="7" t="s">
        <v>206</v>
      </c>
      <c r="B85" s="1">
        <f>'ARC Needs (UCSB)'!B32</f>
        <v>200</v>
      </c>
      <c r="C85" s="1">
        <f>'ARC Needs (UCSB)'!C32</f>
        <v>15</v>
      </c>
      <c r="D85" s="1">
        <f>B85-C85</f>
        <v>185</v>
      </c>
      <c r="E85" s="1" t="s">
        <v>6</v>
      </c>
      <c r="F85" s="15" t="s">
        <v>91</v>
      </c>
      <c r="G85" s="41" t="s">
        <v>92</v>
      </c>
      <c r="H85" s="12"/>
      <c r="I85" s="15" t="s">
        <v>91</v>
      </c>
      <c r="J85" s="25" t="s">
        <v>92</v>
      </c>
      <c r="K85" s="9"/>
    </row>
  </sheetData>
  <conditionalFormatting sqref="D23:D35 D48:D60 D62:D80 D5:D10 D12:D20 D38:D46 D82:D8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62:E80 E48:E60 E12:E20 E5:E10 E23:E35 E38:E46 E82:E85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conditionalFormatting sqref="L1:L33 L35:L65536">
    <cfRule type="cellIs" priority="5" dxfId="2" operator="equal" stopIfTrue="1">
      <formula>"Finished"</formula>
    </cfRule>
    <cfRule type="cellIs" priority="6" dxfId="0" operator="equal" stopIfTrue="1">
      <formula>"Need to find this"</formula>
    </cfRule>
  </conditionalFormatting>
  <hyperlinks>
    <hyperlink ref="G38" r:id="rId1" display="leonard@fnal.gov"/>
    <hyperlink ref="J38" r:id="rId2" display="leonard@fnal.gov"/>
    <hyperlink ref="G42" r:id="rId3" display="sburke@hep.ucsb.edu"/>
    <hyperlink ref="J42" r:id="rId4" display="sburke@hep.ucsb.edu"/>
    <hyperlink ref="G51" r:id="rId5" display="sburke@hep.ucsb.edu"/>
    <hyperlink ref="J51" r:id="rId6" display="sburke@hep.ucsb.edu"/>
    <hyperlink ref="G52" r:id="rId7" display="leonard@fnal.gov"/>
    <hyperlink ref="J52" r:id="rId8" display="leonard@fnal.gov"/>
    <hyperlink ref="G53" r:id="rId9" display="sburke@hep.ucsb.edu"/>
    <hyperlink ref="J53" r:id="rId10" display="sburke@hep.ucsb.edu"/>
    <hyperlink ref="G39" r:id="rId11" display="leonard@fnal.gov"/>
    <hyperlink ref="J39" r:id="rId12" display="leonard@fnal.gov"/>
    <hyperlink ref="G62" r:id="rId13" display="Alan.Honma@cern.ch"/>
    <hyperlink ref="J62" r:id="rId14" display="dhale@hep.ucsb.edu"/>
    <hyperlink ref="G63" r:id="rId15" display="dhale@hep.ucsb.edu"/>
    <hyperlink ref="J63" r:id="rId16" display="dhale@hep.ucsb.edu"/>
    <hyperlink ref="J64" r:id="rId17" display="dhale@hep.ucsb.edu"/>
    <hyperlink ref="G65" r:id="rId18" display="Alan.Honma@cern.ch"/>
    <hyperlink ref="J65" r:id="rId19" display="Alan.Honma@cern.ch"/>
    <hyperlink ref="G66" r:id="rId20" display="dhale@hep.ucsb.edu"/>
    <hyperlink ref="J66" r:id="rId21" display="dhale@hep.ucsb.edu"/>
    <hyperlink ref="G67" r:id="rId22" display="dhale@hep.ucsb.edu"/>
    <hyperlink ref="J67" r:id="rId23" display="dhale@hep.ucsb.edu"/>
    <hyperlink ref="G70" r:id="rId24" display="leonard@fnal.gov"/>
    <hyperlink ref="J70" r:id="rId25" display="leonard@fnal.gov"/>
    <hyperlink ref="G72" r:id="rId26" display="dhale@hep.ucsb.edu"/>
    <hyperlink ref="J72" r:id="rId27" display="dhale@hep.ucsb.edu"/>
    <hyperlink ref="G73" r:id="rId28" display="dhale@hep.ucsb.edu"/>
    <hyperlink ref="J73" r:id="rId29" display="dhale@hep.ucsb.edu"/>
    <hyperlink ref="G74" r:id="rId30" display="dhale@hep.ucsb.edu"/>
    <hyperlink ref="J74" r:id="rId31" display="dhale@hep.ucsb.edu"/>
    <hyperlink ref="G75" r:id="rId32" display="dhale@hep.ucsb.edu"/>
    <hyperlink ref="G71" r:id="rId33" display="sburke@hep.ucsb.edu"/>
    <hyperlink ref="J71" r:id="rId34" display="sburke@hep.ucsb.edu"/>
    <hyperlink ref="J55" r:id="rId35" display="sburke@hep.ucsb.edu"/>
    <hyperlink ref="J54" r:id="rId36" display="leonard@fnal.gov"/>
    <hyperlink ref="G55" r:id="rId37" display="sburke@hep.ucsb.edu"/>
    <hyperlink ref="J12" r:id="rId38" display="mnich@physik.rwth-aachen.de"/>
    <hyperlink ref="J13" r:id="rId39" display="mnich@physik.rwth-aachen.de"/>
    <hyperlink ref="J14" r:id="rId40" display="mnich@physik.rwth-aachen.de"/>
    <hyperlink ref="J15" r:id="rId41" display="mnich@physik.rwth-aachen.de"/>
    <hyperlink ref="J18" r:id="rId42" display="mnich@physik.rwth-aachen.de"/>
    <hyperlink ref="G16" r:id="rId43" display="patrice.seigrist@cern.ch"/>
    <hyperlink ref="G17" r:id="rId44" display="patrice.seigrist@cern.ch"/>
    <hyperlink ref="J16" r:id="rId45" display="patrice.seigrist@cern.ch"/>
    <hyperlink ref="J17" r:id="rId46" display="patrice.seigrist@cern.ch"/>
    <hyperlink ref="J23" r:id="rId47" display="patrice.seigrist@cern.ch"/>
    <hyperlink ref="J24" r:id="rId48" display="patrice.seigrist@cern.ch"/>
    <hyperlink ref="J26" r:id="rId49" display="patrice.seigrist@cern.ch"/>
    <hyperlink ref="J29" r:id="rId50" display="patrice.seigrist@cern.ch"/>
    <hyperlink ref="J30" r:id="rId51" display="patrice.seigrist@cern.ch"/>
    <hyperlink ref="J32" r:id="rId52" display="patrice.seigrist@cern.ch"/>
    <hyperlink ref="J33" r:id="rId53" display="patrice.seigrist@cern.ch"/>
    <hyperlink ref="G30" r:id="rId54" display="patrice.seigrist@cern.ch"/>
    <hyperlink ref="G31" r:id="rId55" display="wim.beaumont@ua.ac.be"/>
    <hyperlink ref="J31" r:id="rId56" display="wim.beaumont@ua.ac.be"/>
    <hyperlink ref="G27" r:id="rId57" display="dirkes@iekp.fzk.de"/>
    <hyperlink ref="J27" r:id="rId58" display="dirkes@iekp.fzk.de"/>
    <hyperlink ref="G28" r:id="rId59" display="dirkes@iekp.fzk.de"/>
    <hyperlink ref="J28" r:id="rId60" display="dirkes@iekp.fzk.de"/>
    <hyperlink ref="G12" r:id="rId61" display="arcs-devel@gondor.com"/>
    <hyperlink ref="G13" r:id="rId62" display="arcs-devel@gondor.com"/>
    <hyperlink ref="G14" r:id="rId63" display="arcs-devel@gondor.com"/>
    <hyperlink ref="G15" r:id="rId64" display="arcs-devel@gondor.com"/>
    <hyperlink ref="G18" r:id="rId65" display="arcs-devel@gondor.com"/>
    <hyperlink ref="G48" r:id="rId66" display="arcs-devel@gondor.com"/>
    <hyperlink ref="J48" r:id="rId67" display="mnich@physik.rwth-aachen.de"/>
    <hyperlink ref="G49" r:id="rId68" display="Gail.Hanson@ucr.edu"/>
    <hyperlink ref="J49" r:id="rId69" display="Gail.Hanson@ucr.edu"/>
    <hyperlink ref="J50" r:id="rId70" display="leonard@fnal.gov"/>
    <hyperlink ref="G54" r:id="rId71" display="sales.us@weiner-d,com"/>
    <hyperlink ref="J68" r:id="rId72" display="Ariella.Cattai@cern.ch"/>
    <hyperlink ref="G69" r:id="rId73" display="demaria@to.infn.it"/>
    <hyperlink ref="J69" r:id="rId74" display="demaria@to.infn.it"/>
    <hyperlink ref="J75" r:id="rId75" display="regina@phys.ksu.edu"/>
    <hyperlink ref="G76" r:id="rId76" display="tipton@pas.rochester.edu"/>
    <hyperlink ref="I76" r:id="rId77" display="tipton@pas.rochester.edu"/>
    <hyperlink ref="G77" r:id="rId78" display="tipton@pas.rochester.edu"/>
    <hyperlink ref="J77" r:id="rId79" display="tipton@pas.rochester.edu"/>
    <hyperlink ref="J76" r:id="rId80" display="tipton@pas.rochester.edu"/>
    <hyperlink ref="J25" r:id="rId81" display="patrice.seigrist@cern.ch"/>
    <hyperlink ref="G43" r:id="rId82" display="wim.beaumont@ua.ac.be"/>
    <hyperlink ref="J43" r:id="rId83" display="patrice.siegrist@cern.ch"/>
    <hyperlink ref="G44" r:id="rId84" display="sburke@hep.ucsb.edu"/>
    <hyperlink ref="J44" r:id="rId85" display="sburke@hep.ucsb.edu"/>
    <hyperlink ref="G82" r:id="rId86" display="sburke@hep.ucsb.edu"/>
    <hyperlink ref="J82" r:id="rId87" display="sburke@hep.ucsb.edu"/>
    <hyperlink ref="G83" r:id="rId88" display="sburke@hep.ucsb.edu"/>
    <hyperlink ref="J83" r:id="rId89" display="sburke@hep.ucsb.edu"/>
    <hyperlink ref="G84" r:id="rId90" display="sburke@hep.ucsb.edu"/>
    <hyperlink ref="J84" r:id="rId91" display="sburke@hep.ucsb.edu"/>
    <hyperlink ref="G85" r:id="rId92" display="sburke@hep.ucsb.edu"/>
    <hyperlink ref="J85" r:id="rId93" display="sburke@hep.ucsb.edu"/>
  </hyperlinks>
  <printOptions/>
  <pageMargins left="0.75" right="0.75" top="1" bottom="0.5" header="0.5" footer="0.5"/>
  <pageSetup horizontalDpi="600" verticalDpi="600" orientation="portrait" scale="60" r:id="rId94"/>
  <colBreaks count="1" manualBreakCount="1">
    <brk id="5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1" sqref="A21:E24"/>
    </sheetView>
  </sheetViews>
  <sheetFormatPr defaultColWidth="9.140625" defaultRowHeight="12.75"/>
  <cols>
    <col min="1" max="1" width="19.42187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177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5" ht="12.75">
      <c r="A4" s="7" t="s">
        <v>0</v>
      </c>
      <c r="B4" s="5">
        <v>4</v>
      </c>
      <c r="C4" s="1">
        <v>4</v>
      </c>
      <c r="D4" s="1">
        <f>B4-C4</f>
        <v>0</v>
      </c>
      <c r="E4" s="1" t="s">
        <v>6</v>
      </c>
    </row>
    <row r="5" spans="1:5" ht="12.75">
      <c r="A5" s="7" t="s">
        <v>23</v>
      </c>
      <c r="B5" s="5">
        <v>4</v>
      </c>
      <c r="C5" s="1">
        <v>2</v>
      </c>
      <c r="D5" s="1">
        <f>B5-C5</f>
        <v>2</v>
      </c>
      <c r="E5" s="1" t="s">
        <v>5</v>
      </c>
    </row>
    <row r="6" spans="1:5" ht="12.75">
      <c r="A6" s="7" t="s">
        <v>7</v>
      </c>
      <c r="B6" s="5">
        <v>4</v>
      </c>
      <c r="C6" s="1">
        <v>2</v>
      </c>
      <c r="D6" s="1">
        <f aca="true" t="shared" si="0" ref="D6:D11">B6-C6</f>
        <v>2</v>
      </c>
      <c r="E6" s="1" t="s">
        <v>5</v>
      </c>
    </row>
    <row r="7" spans="1:5" ht="12.75">
      <c r="A7" s="7" t="s">
        <v>8</v>
      </c>
      <c r="B7" s="5">
        <v>0</v>
      </c>
      <c r="C7" s="1">
        <v>2</v>
      </c>
      <c r="D7" s="1">
        <f t="shared" si="0"/>
        <v>-2</v>
      </c>
      <c r="E7" s="1" t="s">
        <v>6</v>
      </c>
    </row>
    <row r="8" spans="1:5" ht="12.75">
      <c r="A8" s="7" t="s">
        <v>9</v>
      </c>
      <c r="B8" s="5">
        <v>8</v>
      </c>
      <c r="C8" s="1">
        <v>1</v>
      </c>
      <c r="D8" s="1">
        <f t="shared" si="0"/>
        <v>7</v>
      </c>
      <c r="E8" s="1" t="s">
        <v>5</v>
      </c>
    </row>
    <row r="9" spans="1:5" ht="12.75">
      <c r="A9" s="7" t="s">
        <v>10</v>
      </c>
      <c r="B9" s="5">
        <v>0</v>
      </c>
      <c r="C9" s="1">
        <v>1</v>
      </c>
      <c r="D9" s="1">
        <f t="shared" si="0"/>
        <v>-1</v>
      </c>
      <c r="E9" s="1" t="s">
        <v>6</v>
      </c>
    </row>
    <row r="10" spans="1:5" ht="12.75">
      <c r="A10" s="7" t="s">
        <v>18</v>
      </c>
      <c r="B10" s="5">
        <v>8</v>
      </c>
      <c r="C10" s="1">
        <v>0</v>
      </c>
      <c r="D10" s="1">
        <f t="shared" si="0"/>
        <v>8</v>
      </c>
      <c r="E10" s="1" t="s">
        <v>5</v>
      </c>
    </row>
    <row r="11" spans="1:5" ht="12.75">
      <c r="A11" s="7" t="s">
        <v>11</v>
      </c>
      <c r="B11" s="5">
        <v>2</v>
      </c>
      <c r="C11" s="1">
        <v>1</v>
      </c>
      <c r="D11" s="1">
        <f t="shared" si="0"/>
        <v>1</v>
      </c>
      <c r="E11" s="1" t="s">
        <v>6</v>
      </c>
    </row>
    <row r="12" spans="2:5" ht="12.75">
      <c r="B12" s="7"/>
      <c r="C12" s="2"/>
      <c r="D12" s="2"/>
      <c r="E12" s="2"/>
    </row>
    <row r="13" spans="1:5" ht="12.75">
      <c r="A13" s="7" t="s">
        <v>15</v>
      </c>
      <c r="B13" s="5">
        <v>4</v>
      </c>
      <c r="C13" s="1">
        <v>4</v>
      </c>
      <c r="D13" s="1">
        <f>B13-C13</f>
        <v>0</v>
      </c>
      <c r="E13" s="1" t="s">
        <v>6</v>
      </c>
    </row>
    <row r="14" spans="1:5" ht="12.75">
      <c r="A14" s="7" t="s">
        <v>16</v>
      </c>
      <c r="B14" s="5">
        <v>8</v>
      </c>
      <c r="C14" s="1">
        <v>8</v>
      </c>
      <c r="D14" s="1">
        <f>B14-C14</f>
        <v>0</v>
      </c>
      <c r="E14" s="1" t="s">
        <v>6</v>
      </c>
    </row>
    <row r="15" spans="1:5" ht="12.75">
      <c r="A15" s="7" t="s">
        <v>17</v>
      </c>
      <c r="B15" s="5">
        <v>4</v>
      </c>
      <c r="C15" s="1">
        <v>0</v>
      </c>
      <c r="D15" s="1">
        <f>B15-C15</f>
        <v>4</v>
      </c>
      <c r="E15" s="1" t="s">
        <v>6</v>
      </c>
    </row>
    <row r="16" spans="1:5" ht="12.75">
      <c r="A16" s="7" t="s">
        <v>12</v>
      </c>
      <c r="B16" s="5">
        <v>4</v>
      </c>
      <c r="C16" s="1">
        <v>0</v>
      </c>
      <c r="D16" s="1">
        <f>B16-C16</f>
        <v>4</v>
      </c>
      <c r="E16" s="1" t="s">
        <v>5</v>
      </c>
    </row>
    <row r="17" spans="1:5" ht="12.75">
      <c r="A17" s="2"/>
      <c r="B17" s="2"/>
      <c r="C17" s="2"/>
      <c r="D17" s="2"/>
      <c r="E17" s="2"/>
    </row>
    <row r="18" spans="1:5" ht="12.75">
      <c r="A18" s="7" t="s">
        <v>13</v>
      </c>
      <c r="B18" s="5">
        <v>4</v>
      </c>
      <c r="C18" s="1">
        <v>1</v>
      </c>
      <c r="D18" s="1">
        <f>B18-C18</f>
        <v>3</v>
      </c>
      <c r="E18" s="1" t="s">
        <v>6</v>
      </c>
    </row>
    <row r="19" spans="1:5" ht="12.75">
      <c r="A19" s="7" t="s">
        <v>143</v>
      </c>
      <c r="B19" s="5">
        <v>2</v>
      </c>
      <c r="C19" s="1">
        <v>0</v>
      </c>
      <c r="D19" s="1">
        <f>B19-C19</f>
        <v>2</v>
      </c>
      <c r="E19" s="1" t="s">
        <v>6</v>
      </c>
    </row>
    <row r="20" ht="12.75">
      <c r="A20" s="2"/>
    </row>
    <row r="21" spans="1:5" ht="12.75">
      <c r="A21" s="7" t="s">
        <v>207</v>
      </c>
      <c r="B21" s="5">
        <v>200</v>
      </c>
      <c r="C21" s="1">
        <v>15</v>
      </c>
      <c r="D21" s="1">
        <f>B21-C21</f>
        <v>185</v>
      </c>
      <c r="E21" s="1" t="s">
        <v>6</v>
      </c>
    </row>
    <row r="22" spans="1:5" ht="12.75">
      <c r="A22" s="7" t="s">
        <v>204</v>
      </c>
      <c r="B22" s="5">
        <v>70</v>
      </c>
      <c r="C22" s="1">
        <v>0</v>
      </c>
      <c r="D22" s="1">
        <f>B22-C22</f>
        <v>70</v>
      </c>
      <c r="E22" s="1" t="s">
        <v>5</v>
      </c>
    </row>
    <row r="23" spans="1:5" ht="12.75">
      <c r="A23" s="7" t="s">
        <v>205</v>
      </c>
      <c r="B23" s="5">
        <v>140</v>
      </c>
      <c r="C23" s="1">
        <v>0</v>
      </c>
      <c r="D23" s="1">
        <f>B23-C23</f>
        <v>140</v>
      </c>
      <c r="E23" s="1" t="s">
        <v>5</v>
      </c>
    </row>
    <row r="24" spans="1:5" ht="12.75">
      <c r="A24" s="7" t="s">
        <v>206</v>
      </c>
      <c r="B24" s="5">
        <v>200</v>
      </c>
      <c r="C24" s="1">
        <v>15</v>
      </c>
      <c r="D24" s="1">
        <f>B24-C24</f>
        <v>185</v>
      </c>
      <c r="E24" s="1" t="s">
        <v>6</v>
      </c>
    </row>
  </sheetData>
  <conditionalFormatting sqref="D4:D19 D21:D24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19 E21:E24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38">
      <selection activeCell="C16" sqref="C16"/>
    </sheetView>
  </sheetViews>
  <sheetFormatPr defaultColWidth="9.140625" defaultRowHeight="12.75"/>
  <cols>
    <col min="1" max="1" width="34.710937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176</v>
      </c>
    </row>
    <row r="2" ht="12.75">
      <c r="B2" t="s">
        <v>147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5" ht="12.75">
      <c r="A4" s="7" t="s">
        <v>169</v>
      </c>
      <c r="B4" s="5">
        <v>1</v>
      </c>
      <c r="C4" s="1">
        <v>1</v>
      </c>
      <c r="D4" s="1">
        <f aca="true" t="shared" si="0" ref="D4:D9">B4-C4</f>
        <v>0</v>
      </c>
      <c r="E4" s="1" t="s">
        <v>6</v>
      </c>
    </row>
    <row r="5" spans="1:6" ht="12.75">
      <c r="A5" s="7" t="s">
        <v>168</v>
      </c>
      <c r="B5" s="5">
        <v>1</v>
      </c>
      <c r="C5" s="1">
        <v>0</v>
      </c>
      <c r="D5" s="1">
        <f t="shared" si="0"/>
        <v>1</v>
      </c>
      <c r="E5" s="1" t="s">
        <v>5</v>
      </c>
      <c r="F5" t="s">
        <v>196</v>
      </c>
    </row>
    <row r="6" spans="1:5" ht="12.75">
      <c r="A6" s="7" t="s">
        <v>26</v>
      </c>
      <c r="B6" s="5">
        <v>2</v>
      </c>
      <c r="C6" s="1">
        <v>2</v>
      </c>
      <c r="D6" s="1">
        <f t="shared" si="0"/>
        <v>0</v>
      </c>
      <c r="E6" s="1" t="s">
        <v>6</v>
      </c>
    </row>
    <row r="7" spans="1:5" ht="12.75">
      <c r="A7" s="7" t="s">
        <v>27</v>
      </c>
      <c r="B7" s="5">
        <v>2</v>
      </c>
      <c r="C7" s="1">
        <v>2</v>
      </c>
      <c r="D7" s="1">
        <f t="shared" si="0"/>
        <v>0</v>
      </c>
      <c r="E7" s="1" t="s">
        <v>6</v>
      </c>
    </row>
    <row r="8" spans="1:5" ht="12.75">
      <c r="A8" s="7" t="s">
        <v>28</v>
      </c>
      <c r="B8" s="8">
        <v>2</v>
      </c>
      <c r="C8" s="3">
        <v>2</v>
      </c>
      <c r="D8" s="3">
        <f t="shared" si="0"/>
        <v>0</v>
      </c>
      <c r="E8" s="3" t="s">
        <v>6</v>
      </c>
    </row>
    <row r="9" spans="1:6" ht="12.75">
      <c r="A9" s="7" t="s">
        <v>144</v>
      </c>
      <c r="B9" s="8">
        <v>1</v>
      </c>
      <c r="C9" s="3">
        <v>0</v>
      </c>
      <c r="D9" s="3">
        <f t="shared" si="0"/>
        <v>1</v>
      </c>
      <c r="E9" s="3" t="s">
        <v>5</v>
      </c>
      <c r="F9" t="s">
        <v>170</v>
      </c>
    </row>
    <row r="10" spans="1:5" ht="12.75">
      <c r="A10" s="2"/>
      <c r="B10" s="10"/>
      <c r="C10" s="10"/>
      <c r="D10" s="10"/>
      <c r="E10" s="10"/>
    </row>
    <row r="11" spans="1:5" ht="12.75">
      <c r="A11" s="7" t="s">
        <v>45</v>
      </c>
      <c r="B11" s="9">
        <v>1</v>
      </c>
      <c r="C11" s="4">
        <v>0</v>
      </c>
      <c r="D11" s="4">
        <f>B11-C11</f>
        <v>1</v>
      </c>
      <c r="E11" s="4" t="s">
        <v>5</v>
      </c>
    </row>
    <row r="12" spans="1:5" ht="12.75">
      <c r="A12" s="7" t="s">
        <v>46</v>
      </c>
      <c r="B12" s="8">
        <v>3</v>
      </c>
      <c r="C12" s="3">
        <v>0</v>
      </c>
      <c r="D12" s="3">
        <f>B12-C12</f>
        <v>3</v>
      </c>
      <c r="E12" s="3" t="s">
        <v>5</v>
      </c>
    </row>
    <row r="13" spans="1:5" ht="12.75">
      <c r="A13" s="7"/>
      <c r="B13" s="5"/>
      <c r="C13" s="1"/>
      <c r="D13" s="1"/>
      <c r="E13" s="11"/>
    </row>
    <row r="14" spans="1:5" ht="12.75">
      <c r="A14" s="7" t="s">
        <v>29</v>
      </c>
      <c r="B14" s="9">
        <v>3</v>
      </c>
      <c r="C14" s="4">
        <v>2</v>
      </c>
      <c r="D14" s="4">
        <f>B14-C14</f>
        <v>1</v>
      </c>
      <c r="E14" s="4" t="s">
        <v>5</v>
      </c>
    </row>
    <row r="15" spans="1:5" ht="12.75">
      <c r="A15" s="7" t="s">
        <v>30</v>
      </c>
      <c r="B15" s="5">
        <v>11</v>
      </c>
      <c r="C15" s="1">
        <v>4</v>
      </c>
      <c r="D15" s="1">
        <f>B15-C15</f>
        <v>7</v>
      </c>
      <c r="E15" s="1" t="s">
        <v>5</v>
      </c>
    </row>
    <row r="16" spans="1:5" ht="12.75">
      <c r="A16" s="7" t="s">
        <v>18</v>
      </c>
      <c r="B16" s="5">
        <v>11</v>
      </c>
      <c r="C16" s="1">
        <v>0</v>
      </c>
      <c r="D16" s="1">
        <f>B16-C16</f>
        <v>11</v>
      </c>
      <c r="E16" s="1" t="s">
        <v>5</v>
      </c>
    </row>
    <row r="17" spans="1:5" ht="12.75">
      <c r="A17" s="7" t="s">
        <v>31</v>
      </c>
      <c r="B17" s="8">
        <v>11</v>
      </c>
      <c r="C17" s="3">
        <v>1</v>
      </c>
      <c r="D17" s="3">
        <f>B17-C17</f>
        <v>10</v>
      </c>
      <c r="E17" s="3" t="s">
        <v>5</v>
      </c>
    </row>
    <row r="18" spans="1:5" ht="12.75">
      <c r="A18" s="2"/>
      <c r="B18" s="5"/>
      <c r="C18" s="10"/>
      <c r="D18" s="10"/>
      <c r="E18" s="10"/>
    </row>
    <row r="19" spans="1:5" ht="12.75">
      <c r="A19" s="7" t="s">
        <v>32</v>
      </c>
      <c r="B19" s="9">
        <v>1</v>
      </c>
      <c r="C19" s="4">
        <v>1</v>
      </c>
      <c r="D19" s="3">
        <f>B19-C19</f>
        <v>0</v>
      </c>
      <c r="E19" s="4" t="s">
        <v>6</v>
      </c>
    </row>
    <row r="20" spans="1:5" ht="12.75">
      <c r="A20" s="7" t="s">
        <v>33</v>
      </c>
      <c r="B20" s="5">
        <v>1</v>
      </c>
      <c r="C20" s="1">
        <v>1</v>
      </c>
      <c r="D20" s="1">
        <f aca="true" t="shared" si="1" ref="D20:D32">B20-C20</f>
        <v>0</v>
      </c>
      <c r="E20" s="1" t="s">
        <v>6</v>
      </c>
    </row>
    <row r="21" spans="1:6" ht="12.75">
      <c r="A21" s="7" t="s">
        <v>34</v>
      </c>
      <c r="B21" s="5">
        <v>2</v>
      </c>
      <c r="C21" s="1">
        <v>0</v>
      </c>
      <c r="D21" s="1">
        <f t="shared" si="1"/>
        <v>2</v>
      </c>
      <c r="E21" s="1" t="s">
        <v>6</v>
      </c>
      <c r="F21" t="s">
        <v>171</v>
      </c>
    </row>
    <row r="22" spans="1:5" ht="12.75">
      <c r="A22" s="7" t="s">
        <v>197</v>
      </c>
      <c r="B22" s="5">
        <v>10</v>
      </c>
      <c r="C22" s="1">
        <v>0</v>
      </c>
      <c r="D22" s="1">
        <f>B22-C22</f>
        <v>10</v>
      </c>
      <c r="E22" s="1" t="s">
        <v>6</v>
      </c>
    </row>
    <row r="23" spans="1:5" ht="12.75">
      <c r="A23" s="7" t="s">
        <v>198</v>
      </c>
      <c r="B23" s="5">
        <v>10</v>
      </c>
      <c r="C23" s="1">
        <v>0</v>
      </c>
      <c r="D23" s="1">
        <f t="shared" si="1"/>
        <v>10</v>
      </c>
      <c r="E23" s="1" t="s">
        <v>6</v>
      </c>
    </row>
    <row r="24" spans="1:5" ht="12.75">
      <c r="A24" s="7" t="s">
        <v>44</v>
      </c>
      <c r="B24" s="5">
        <v>1</v>
      </c>
      <c r="C24" s="1">
        <v>0</v>
      </c>
      <c r="D24" s="1">
        <f t="shared" si="1"/>
        <v>1</v>
      </c>
      <c r="E24" s="1" t="s">
        <v>6</v>
      </c>
    </row>
    <row r="25" spans="1:6" ht="12.75">
      <c r="A25" s="7" t="s">
        <v>35</v>
      </c>
      <c r="B25" s="5">
        <v>1</v>
      </c>
      <c r="C25" s="1">
        <v>2</v>
      </c>
      <c r="D25" s="1">
        <f t="shared" si="1"/>
        <v>-1</v>
      </c>
      <c r="E25" s="1" t="s">
        <v>6</v>
      </c>
      <c r="F25" t="s">
        <v>172</v>
      </c>
    </row>
    <row r="26" spans="1:5" ht="12.75">
      <c r="A26" s="7" t="s">
        <v>36</v>
      </c>
      <c r="B26" s="5">
        <v>1</v>
      </c>
      <c r="C26" s="1">
        <v>0</v>
      </c>
      <c r="D26" s="1">
        <f t="shared" si="1"/>
        <v>1</v>
      </c>
      <c r="E26" s="1" t="s">
        <v>6</v>
      </c>
    </row>
    <row r="27" spans="1:6" ht="12.75">
      <c r="A27" s="7" t="s">
        <v>37</v>
      </c>
      <c r="B27" s="5">
        <v>10</v>
      </c>
      <c r="C27" s="1">
        <v>10</v>
      </c>
      <c r="D27" s="1">
        <f t="shared" si="1"/>
        <v>0</v>
      </c>
      <c r="E27" s="1" t="s">
        <v>6</v>
      </c>
      <c r="F27" t="s">
        <v>161</v>
      </c>
    </row>
    <row r="28" spans="1:5" ht="12.75">
      <c r="A28" s="7" t="s">
        <v>145</v>
      </c>
      <c r="B28" s="5">
        <v>10</v>
      </c>
      <c r="C28" s="1">
        <v>0</v>
      </c>
      <c r="D28" s="1">
        <f t="shared" si="1"/>
        <v>10</v>
      </c>
      <c r="E28" s="1" t="s">
        <v>5</v>
      </c>
    </row>
    <row r="29" spans="1:6" ht="12.75">
      <c r="A29" s="7" t="s">
        <v>38</v>
      </c>
      <c r="B29" s="5">
        <v>1</v>
      </c>
      <c r="C29" s="1">
        <v>0</v>
      </c>
      <c r="D29" s="1">
        <f t="shared" si="1"/>
        <v>1</v>
      </c>
      <c r="E29" s="1" t="s">
        <v>5</v>
      </c>
      <c r="F29" t="s">
        <v>162</v>
      </c>
    </row>
    <row r="30" spans="1:5" ht="12.75">
      <c r="A30" s="7" t="s">
        <v>116</v>
      </c>
      <c r="B30" s="5">
        <v>1</v>
      </c>
      <c r="C30" s="1">
        <v>0</v>
      </c>
      <c r="D30" s="1">
        <f t="shared" si="1"/>
        <v>1</v>
      </c>
      <c r="E30" s="1" t="s">
        <v>5</v>
      </c>
    </row>
    <row r="31" spans="1:5" ht="12" customHeight="1">
      <c r="A31" s="7" t="s">
        <v>16</v>
      </c>
      <c r="B31" s="5">
        <v>22</v>
      </c>
      <c r="C31" s="1">
        <v>22</v>
      </c>
      <c r="D31" s="1">
        <f t="shared" si="1"/>
        <v>0</v>
      </c>
      <c r="E31" s="1" t="s">
        <v>6</v>
      </c>
    </row>
    <row r="32" spans="1:5" ht="12.75">
      <c r="A32" s="7" t="s">
        <v>17</v>
      </c>
      <c r="B32" s="8">
        <v>11</v>
      </c>
      <c r="C32" s="3">
        <v>0</v>
      </c>
      <c r="D32" s="3">
        <f t="shared" si="1"/>
        <v>11</v>
      </c>
      <c r="E32" s="3" t="s">
        <v>6</v>
      </c>
    </row>
    <row r="33" spans="1:5" ht="12.75">
      <c r="A33" s="2"/>
      <c r="B33" s="10"/>
      <c r="C33" s="10"/>
      <c r="D33" s="10"/>
      <c r="E33" s="10"/>
    </row>
    <row r="34" spans="1:5" ht="12.75">
      <c r="A34" s="7" t="s">
        <v>39</v>
      </c>
      <c r="B34" s="9">
        <v>600</v>
      </c>
      <c r="C34" s="4">
        <v>100</v>
      </c>
      <c r="D34" s="4">
        <f aca="true" t="shared" si="2" ref="D34:D41">B34-C34</f>
        <v>500</v>
      </c>
      <c r="E34" s="4" t="s">
        <v>6</v>
      </c>
    </row>
    <row r="35" spans="1:5" ht="12.75">
      <c r="A35" s="7" t="s">
        <v>42</v>
      </c>
      <c r="B35" s="5">
        <v>10</v>
      </c>
      <c r="C35" s="1">
        <v>0</v>
      </c>
      <c r="D35" s="1">
        <f t="shared" si="2"/>
        <v>10</v>
      </c>
      <c r="E35" s="1" t="s">
        <v>5</v>
      </c>
    </row>
    <row r="36" spans="1:5" ht="12.75">
      <c r="A36" s="7" t="s">
        <v>13</v>
      </c>
      <c r="B36" s="5">
        <v>1</v>
      </c>
      <c r="C36" s="1">
        <v>0</v>
      </c>
      <c r="D36" s="1">
        <f t="shared" si="2"/>
        <v>1</v>
      </c>
      <c r="E36" s="1" t="s">
        <v>6</v>
      </c>
    </row>
    <row r="37" spans="1:5" ht="12.75">
      <c r="A37" s="7" t="s">
        <v>69</v>
      </c>
      <c r="B37" s="5">
        <v>1</v>
      </c>
      <c r="C37" s="1">
        <v>0</v>
      </c>
      <c r="D37" s="1">
        <f t="shared" si="2"/>
        <v>1</v>
      </c>
      <c r="E37" s="1" t="s">
        <v>5</v>
      </c>
    </row>
    <row r="38" spans="1:5" ht="12.75">
      <c r="A38" s="7" t="s">
        <v>40</v>
      </c>
      <c r="B38" s="5">
        <v>1</v>
      </c>
      <c r="C38" s="1">
        <v>0</v>
      </c>
      <c r="D38" s="1">
        <f t="shared" si="2"/>
        <v>1</v>
      </c>
      <c r="E38" s="1" t="s">
        <v>5</v>
      </c>
    </row>
    <row r="39" spans="1:5" ht="12.75">
      <c r="A39" s="7" t="s">
        <v>43</v>
      </c>
      <c r="B39" s="8">
        <v>1</v>
      </c>
      <c r="C39" s="3">
        <v>1</v>
      </c>
      <c r="D39" s="3">
        <f t="shared" si="2"/>
        <v>0</v>
      </c>
      <c r="E39" s="3" t="s">
        <v>6</v>
      </c>
    </row>
    <row r="40" spans="1:5" ht="12.75">
      <c r="A40" s="2"/>
      <c r="B40" s="10"/>
      <c r="C40" s="10"/>
      <c r="D40" s="10"/>
      <c r="E40" s="10"/>
    </row>
    <row r="41" spans="1:5" ht="12.75">
      <c r="A41" s="7" t="s">
        <v>41</v>
      </c>
      <c r="B41" s="1">
        <v>3</v>
      </c>
      <c r="C41" s="1">
        <v>0</v>
      </c>
      <c r="D41" s="1">
        <f t="shared" si="2"/>
        <v>3</v>
      </c>
      <c r="E41" s="1" t="s">
        <v>5</v>
      </c>
    </row>
  </sheetData>
  <conditionalFormatting sqref="D4:D41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41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scale="80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1" sqref="D31"/>
    </sheetView>
  </sheetViews>
  <sheetFormatPr defaultColWidth="9.140625" defaultRowHeight="12.75"/>
  <cols>
    <col min="1" max="1" width="38.00390625" style="0" bestFit="1" customWidth="1"/>
    <col min="2" max="2" width="11.00390625" style="0" bestFit="1" customWidth="1"/>
    <col min="5" max="5" width="12.28125" style="0" bestFit="1" customWidth="1"/>
  </cols>
  <sheetData>
    <row r="1" ht="12.75">
      <c r="C1" t="s">
        <v>175</v>
      </c>
    </row>
    <row r="3" spans="2:5" ht="12.75">
      <c r="B3" t="s">
        <v>1</v>
      </c>
      <c r="C3" t="s">
        <v>2</v>
      </c>
      <c r="D3" t="s">
        <v>3</v>
      </c>
      <c r="E3" t="s">
        <v>4</v>
      </c>
    </row>
    <row r="4" spans="1:6" ht="12.75">
      <c r="A4" s="7" t="s">
        <v>173</v>
      </c>
      <c r="B4" s="1">
        <v>1</v>
      </c>
      <c r="C4" s="1">
        <v>0</v>
      </c>
      <c r="D4" s="1">
        <f aca="true" t="shared" si="0" ref="D4:D9">B4-C4</f>
        <v>1</v>
      </c>
      <c r="E4" s="1" t="s">
        <v>6</v>
      </c>
      <c r="F4" t="s">
        <v>193</v>
      </c>
    </row>
    <row r="5" spans="1:6" ht="12.75">
      <c r="A5" s="7" t="s">
        <v>148</v>
      </c>
      <c r="B5" s="1">
        <v>1</v>
      </c>
      <c r="C5" s="1">
        <v>0</v>
      </c>
      <c r="D5" s="1">
        <f t="shared" si="0"/>
        <v>1</v>
      </c>
      <c r="E5" s="1" t="s">
        <v>6</v>
      </c>
      <c r="F5" t="s">
        <v>193</v>
      </c>
    </row>
    <row r="6" spans="1:5" ht="12.75">
      <c r="A6" s="7" t="s">
        <v>26</v>
      </c>
      <c r="B6" s="1">
        <v>2</v>
      </c>
      <c r="C6" s="1">
        <v>0</v>
      </c>
      <c r="D6" s="1">
        <f t="shared" si="0"/>
        <v>2</v>
      </c>
      <c r="E6" s="1" t="s">
        <v>5</v>
      </c>
    </row>
    <row r="7" spans="1:5" ht="12.75">
      <c r="A7" s="7" t="s">
        <v>27</v>
      </c>
      <c r="B7" s="1">
        <v>4</v>
      </c>
      <c r="C7" s="1">
        <v>1</v>
      </c>
      <c r="D7" s="1">
        <f t="shared" si="0"/>
        <v>3</v>
      </c>
      <c r="E7" s="1" t="s">
        <v>5</v>
      </c>
    </row>
    <row r="8" spans="1:6" ht="12.75">
      <c r="A8" s="7" t="s">
        <v>149</v>
      </c>
      <c r="B8" s="1">
        <v>3</v>
      </c>
      <c r="C8" s="1">
        <v>0</v>
      </c>
      <c r="D8" s="1">
        <f t="shared" si="0"/>
        <v>3</v>
      </c>
      <c r="E8" s="1" t="s">
        <v>5</v>
      </c>
      <c r="F8" t="s">
        <v>203</v>
      </c>
    </row>
    <row r="9" spans="1:6" ht="12.75">
      <c r="A9" s="7" t="s">
        <v>144</v>
      </c>
      <c r="B9" s="1">
        <v>1</v>
      </c>
      <c r="C9" s="1">
        <v>0</v>
      </c>
      <c r="D9" s="1">
        <f t="shared" si="0"/>
        <v>1</v>
      </c>
      <c r="E9" s="1" t="s">
        <v>5</v>
      </c>
      <c r="F9" t="s">
        <v>152</v>
      </c>
    </row>
    <row r="10" spans="1:5" ht="12.75">
      <c r="A10" s="2"/>
      <c r="B10" s="10"/>
      <c r="C10" s="10"/>
      <c r="D10" s="10"/>
      <c r="E10" s="10"/>
    </row>
    <row r="11" spans="1:5" ht="12.75">
      <c r="A11" s="7" t="s">
        <v>45</v>
      </c>
      <c r="B11" s="1">
        <v>4</v>
      </c>
      <c r="C11" s="1">
        <v>0</v>
      </c>
      <c r="D11" s="1">
        <f>B11-C11</f>
        <v>4</v>
      </c>
      <c r="E11" s="1" t="s">
        <v>5</v>
      </c>
    </row>
    <row r="12" spans="1:5" ht="12.75">
      <c r="A12" s="7" t="s">
        <v>46</v>
      </c>
      <c r="B12" s="1">
        <v>23</v>
      </c>
      <c r="C12" s="1">
        <v>0</v>
      </c>
      <c r="D12" s="1">
        <f>B12-C12</f>
        <v>23</v>
      </c>
      <c r="E12" s="1" t="s">
        <v>5</v>
      </c>
    </row>
    <row r="13" spans="1:5" ht="12.75">
      <c r="A13" s="2"/>
      <c r="B13" s="10"/>
      <c r="C13" s="10"/>
      <c r="D13" s="10"/>
      <c r="E13" s="10"/>
    </row>
    <row r="14" spans="1:5" ht="12.75">
      <c r="A14" s="7" t="s">
        <v>47</v>
      </c>
      <c r="B14" s="9">
        <v>18</v>
      </c>
      <c r="C14" s="4">
        <v>0</v>
      </c>
      <c r="D14" s="4">
        <f>B14-C14</f>
        <v>18</v>
      </c>
      <c r="E14" s="4" t="s">
        <v>5</v>
      </c>
    </row>
    <row r="15" spans="1:6" ht="12.75">
      <c r="A15" s="47" t="s">
        <v>54</v>
      </c>
      <c r="B15" s="53">
        <v>3</v>
      </c>
      <c r="C15" s="54">
        <v>0</v>
      </c>
      <c r="D15" s="55">
        <f>B15-C15</f>
        <v>3</v>
      </c>
      <c r="E15" s="48" t="s">
        <v>5</v>
      </c>
      <c r="F15" s="52" t="s">
        <v>210</v>
      </c>
    </row>
    <row r="16" spans="1:5" ht="12.75">
      <c r="A16" s="2"/>
      <c r="B16" s="5"/>
      <c r="C16" s="10"/>
      <c r="D16" s="10"/>
      <c r="E16" s="10"/>
    </row>
    <row r="17" spans="1:5" ht="12.75">
      <c r="A17" s="7" t="s">
        <v>48</v>
      </c>
      <c r="B17" s="9">
        <v>9</v>
      </c>
      <c r="C17" s="4">
        <v>0</v>
      </c>
      <c r="D17" s="4">
        <f aca="true" t="shared" si="1" ref="D17:D25">B17-C17</f>
        <v>9</v>
      </c>
      <c r="E17" s="4" t="s">
        <v>5</v>
      </c>
    </row>
    <row r="18" spans="1:6" ht="12.75">
      <c r="A18" s="7" t="s">
        <v>49</v>
      </c>
      <c r="B18" s="5">
        <v>28</v>
      </c>
      <c r="C18" s="1">
        <v>28</v>
      </c>
      <c r="D18" s="1">
        <f t="shared" si="1"/>
        <v>0</v>
      </c>
      <c r="E18" s="1" t="s">
        <v>6</v>
      </c>
      <c r="F18" t="s">
        <v>161</v>
      </c>
    </row>
    <row r="19" spans="1:6" ht="12.75">
      <c r="A19" s="7" t="s">
        <v>150</v>
      </c>
      <c r="B19" s="5">
        <v>12</v>
      </c>
      <c r="C19" s="1">
        <v>0</v>
      </c>
      <c r="D19" s="1">
        <f t="shared" si="1"/>
        <v>12</v>
      </c>
      <c r="E19" s="1" t="s">
        <v>5</v>
      </c>
      <c r="F19" t="s">
        <v>153</v>
      </c>
    </row>
    <row r="20" spans="1:6" ht="12.75">
      <c r="A20" s="7" t="s">
        <v>38</v>
      </c>
      <c r="B20" s="5">
        <v>2</v>
      </c>
      <c r="C20" s="1">
        <v>0</v>
      </c>
      <c r="D20" s="1">
        <f t="shared" si="1"/>
        <v>2</v>
      </c>
      <c r="E20" s="1" t="s">
        <v>5</v>
      </c>
      <c r="F20" t="s">
        <v>162</v>
      </c>
    </row>
    <row r="21" spans="1:5" ht="12.75">
      <c r="A21" s="7" t="s">
        <v>116</v>
      </c>
      <c r="B21" s="5">
        <v>2</v>
      </c>
      <c r="C21" s="1">
        <v>0</v>
      </c>
      <c r="D21" s="1">
        <f t="shared" si="1"/>
        <v>2</v>
      </c>
      <c r="E21" s="1" t="s">
        <v>5</v>
      </c>
    </row>
    <row r="22" spans="1:6" ht="12.75">
      <c r="A22" s="7" t="s">
        <v>65</v>
      </c>
      <c r="B22" s="5">
        <v>8</v>
      </c>
      <c r="C22" s="1">
        <v>0</v>
      </c>
      <c r="D22" s="1">
        <f t="shared" si="1"/>
        <v>8</v>
      </c>
      <c r="E22" s="1" t="s">
        <v>5</v>
      </c>
      <c r="F22" t="s">
        <v>154</v>
      </c>
    </row>
    <row r="23" spans="1:5" ht="12.75">
      <c r="A23" s="7" t="s">
        <v>66</v>
      </c>
      <c r="B23" s="5">
        <v>8</v>
      </c>
      <c r="C23" s="1">
        <v>0</v>
      </c>
      <c r="D23" s="1">
        <f t="shared" si="1"/>
        <v>8</v>
      </c>
      <c r="E23" s="1" t="s">
        <v>5</v>
      </c>
    </row>
    <row r="24" spans="1:5" ht="12.75">
      <c r="A24" s="7" t="s">
        <v>16</v>
      </c>
      <c r="B24" s="5">
        <v>56</v>
      </c>
      <c r="C24" s="1">
        <v>56</v>
      </c>
      <c r="D24" s="1">
        <f t="shared" si="1"/>
        <v>0</v>
      </c>
      <c r="E24" s="1" t="s">
        <v>6</v>
      </c>
    </row>
    <row r="25" spans="1:5" ht="12.75">
      <c r="A25" s="7" t="s">
        <v>17</v>
      </c>
      <c r="B25" s="8">
        <v>28</v>
      </c>
      <c r="C25" s="3">
        <v>0</v>
      </c>
      <c r="D25" s="3">
        <f t="shared" si="1"/>
        <v>28</v>
      </c>
      <c r="E25" s="3" t="s">
        <v>6</v>
      </c>
    </row>
    <row r="26" spans="1:5" ht="12.75">
      <c r="A26" s="2"/>
      <c r="B26" s="10"/>
      <c r="C26" s="10"/>
      <c r="D26" s="10"/>
      <c r="E26" s="10"/>
    </row>
    <row r="27" spans="1:5" ht="12.75">
      <c r="A27" s="7" t="s">
        <v>70</v>
      </c>
      <c r="B27" s="5">
        <v>1</v>
      </c>
      <c r="C27" s="1">
        <v>0</v>
      </c>
      <c r="D27" s="1">
        <f>B27-C27</f>
        <v>1</v>
      </c>
      <c r="E27" s="1" t="s">
        <v>5</v>
      </c>
    </row>
    <row r="28" spans="1:5" ht="12.75">
      <c r="A28" s="7" t="s">
        <v>50</v>
      </c>
      <c r="B28" s="5">
        <v>100</v>
      </c>
      <c r="C28" s="1">
        <v>0</v>
      </c>
      <c r="D28" s="1">
        <f>B28-C28</f>
        <v>100</v>
      </c>
      <c r="E28" s="1" t="s">
        <v>6</v>
      </c>
    </row>
    <row r="29" spans="1:5" ht="12.75">
      <c r="A29" s="2"/>
      <c r="B29" s="10"/>
      <c r="C29" s="10"/>
      <c r="D29" s="10"/>
      <c r="E29" s="10"/>
    </row>
    <row r="30" spans="1:5" ht="12.75">
      <c r="A30" s="7" t="s">
        <v>51</v>
      </c>
      <c r="B30" s="9">
        <v>2</v>
      </c>
      <c r="C30" s="4">
        <v>0</v>
      </c>
      <c r="D30" s="4">
        <f>B30-C30</f>
        <v>2</v>
      </c>
      <c r="E30" s="4" t="s">
        <v>5</v>
      </c>
    </row>
    <row r="31" spans="1:5" ht="12.75">
      <c r="A31" s="7" t="s">
        <v>52</v>
      </c>
      <c r="B31" s="5">
        <v>2</v>
      </c>
      <c r="C31" s="1">
        <v>0</v>
      </c>
      <c r="D31" s="4">
        <f>B31-C31</f>
        <v>2</v>
      </c>
      <c r="E31" s="1" t="s">
        <v>5</v>
      </c>
    </row>
    <row r="32" spans="1:5" ht="12.75">
      <c r="A32" s="7" t="s">
        <v>53</v>
      </c>
      <c r="B32" s="5">
        <v>1</v>
      </c>
      <c r="C32" s="1">
        <v>0</v>
      </c>
      <c r="D32" s="4">
        <f>B32-C32</f>
        <v>1</v>
      </c>
      <c r="E32" s="1" t="s">
        <v>5</v>
      </c>
    </row>
  </sheetData>
  <conditionalFormatting sqref="D4:D32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4:E32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60" workbookViewId="0" topLeftCell="A48">
      <selection activeCell="C83" sqref="C83"/>
    </sheetView>
  </sheetViews>
  <sheetFormatPr defaultColWidth="9.140625" defaultRowHeight="12.75"/>
  <cols>
    <col min="1" max="1" width="41.00390625" style="0" bestFit="1" customWidth="1"/>
    <col min="2" max="2" width="10.140625" style="0" bestFit="1" customWidth="1"/>
    <col min="5" max="5" width="12.28125" style="0" bestFit="1" customWidth="1"/>
    <col min="6" max="6" width="14.57421875" style="0" bestFit="1" customWidth="1"/>
    <col min="7" max="7" width="22.28125" style="38" bestFit="1" customWidth="1"/>
    <col min="8" max="8" width="11.140625" style="0" bestFit="1" customWidth="1"/>
    <col min="9" max="9" width="14.57421875" style="0" bestFit="1" customWidth="1"/>
    <col min="10" max="10" width="26.57421875" style="0" bestFit="1" customWidth="1"/>
    <col min="11" max="11" width="11.140625" style="0" bestFit="1" customWidth="1"/>
    <col min="12" max="12" width="21.140625" style="13" bestFit="1" customWidth="1"/>
  </cols>
  <sheetData>
    <row r="1" ht="21">
      <c r="C1" s="17" t="s">
        <v>211</v>
      </c>
    </row>
    <row r="3" spans="2:3" ht="17.25">
      <c r="B3" s="19" t="s">
        <v>71</v>
      </c>
      <c r="C3" s="20"/>
    </row>
    <row r="4" spans="2:12" ht="12.75">
      <c r="B4" t="s">
        <v>55</v>
      </c>
      <c r="C4" t="s">
        <v>2</v>
      </c>
      <c r="D4" t="s">
        <v>3</v>
      </c>
      <c r="E4" t="s">
        <v>4</v>
      </c>
      <c r="F4" t="s">
        <v>82</v>
      </c>
      <c r="G4" s="38" t="s">
        <v>81</v>
      </c>
      <c r="H4" t="s">
        <v>78</v>
      </c>
      <c r="I4" t="s">
        <v>79</v>
      </c>
      <c r="J4" t="s">
        <v>81</v>
      </c>
      <c r="K4" t="s">
        <v>78</v>
      </c>
      <c r="L4" s="13" t="s">
        <v>80</v>
      </c>
    </row>
    <row r="5" spans="1:11" ht="12.75">
      <c r="A5" s="7" t="s">
        <v>0</v>
      </c>
      <c r="B5" s="1">
        <f>'ARC Needs (FNAL)'!B4</f>
        <v>4</v>
      </c>
      <c r="C5" s="1">
        <f>'ARC Needs (FNAL)'!C4</f>
        <v>4</v>
      </c>
      <c r="D5" s="1">
        <f>B5-C5</f>
        <v>0</v>
      </c>
      <c r="E5" s="1" t="s">
        <v>6</v>
      </c>
      <c r="F5" s="14"/>
      <c r="G5" s="39"/>
      <c r="H5" s="37"/>
      <c r="I5" s="18"/>
      <c r="J5" s="23"/>
      <c r="K5" s="24"/>
    </row>
    <row r="6" spans="1:12" ht="12.75">
      <c r="A6" s="7" t="s">
        <v>169</v>
      </c>
      <c r="B6" s="1">
        <f>'DAQ Module Needs (FNAL)'!B4</f>
        <v>1</v>
      </c>
      <c r="C6" s="1">
        <f>'DAQ Module Needs (FNAL)'!C4</f>
        <v>1</v>
      </c>
      <c r="D6" s="1">
        <f>B6-C6</f>
        <v>0</v>
      </c>
      <c r="E6" s="1" t="s">
        <v>6</v>
      </c>
      <c r="F6" s="2"/>
      <c r="G6" s="2"/>
      <c r="H6" s="2"/>
      <c r="I6" s="2"/>
      <c r="J6" s="2"/>
      <c r="K6" s="7"/>
      <c r="L6"/>
    </row>
    <row r="7" spans="1:12" ht="12.75">
      <c r="A7" s="7" t="s">
        <v>195</v>
      </c>
      <c r="B7" s="1">
        <f>'DAQ Module Needs (FNAL)'!B5+'DAQ Rod Needs (FNAL)'!B4</f>
        <v>2</v>
      </c>
      <c r="C7" s="1">
        <f>'DAQ Module Needs (FNAL)'!C5+'DAQ Rod Needs (FNAL)'!C4</f>
        <v>0</v>
      </c>
      <c r="D7" s="1">
        <f>B7-C7</f>
        <v>2</v>
      </c>
      <c r="E7" s="1" t="s">
        <v>5</v>
      </c>
      <c r="F7" s="16"/>
      <c r="G7" s="40"/>
      <c r="H7" s="32"/>
      <c r="I7" s="2"/>
      <c r="J7" s="26"/>
      <c r="K7" s="28"/>
      <c r="L7" s="13" t="s">
        <v>185</v>
      </c>
    </row>
    <row r="8" spans="1:12" ht="12.75">
      <c r="A8" s="7" t="s">
        <v>184</v>
      </c>
      <c r="B8" s="1">
        <f>'DAQ Rod Needs (FNAL)'!B5</f>
        <v>1</v>
      </c>
      <c r="C8" s="1">
        <f>'DAQ Rod Needs (FNAL)'!C5</f>
        <v>0</v>
      </c>
      <c r="D8" s="1">
        <f>B8-C8</f>
        <v>1</v>
      </c>
      <c r="E8" s="1" t="s">
        <v>5</v>
      </c>
      <c r="F8" s="15"/>
      <c r="G8" s="41"/>
      <c r="H8" s="33"/>
      <c r="I8" s="12"/>
      <c r="J8" s="25"/>
      <c r="K8" s="29"/>
      <c r="L8" s="13" t="s">
        <v>185</v>
      </c>
    </row>
    <row r="9" spans="1:5" ht="12.75">
      <c r="A9" s="2"/>
      <c r="B9" s="18"/>
      <c r="C9" s="18"/>
      <c r="D9" s="18"/>
      <c r="E9" s="18"/>
    </row>
    <row r="10" spans="1:5" ht="12.75">
      <c r="A10" s="2"/>
      <c r="B10" s="2"/>
      <c r="C10" s="2"/>
      <c r="D10" s="2"/>
      <c r="E10" s="2"/>
    </row>
    <row r="11" spans="2:5" ht="17.25">
      <c r="B11" s="22" t="s">
        <v>72</v>
      </c>
      <c r="C11" s="2"/>
      <c r="D11" s="2"/>
      <c r="E11" s="2"/>
    </row>
    <row r="12" spans="2:12" ht="12.75">
      <c r="B12" t="s">
        <v>55</v>
      </c>
      <c r="C12" t="s">
        <v>2</v>
      </c>
      <c r="D12" t="s">
        <v>3</v>
      </c>
      <c r="E12" t="s">
        <v>4</v>
      </c>
      <c r="F12" t="s">
        <v>82</v>
      </c>
      <c r="G12" s="38" t="s">
        <v>81</v>
      </c>
      <c r="H12" t="s">
        <v>78</v>
      </c>
      <c r="I12" t="s">
        <v>79</v>
      </c>
      <c r="J12" t="s">
        <v>81</v>
      </c>
      <c r="K12" t="s">
        <v>78</v>
      </c>
      <c r="L12" s="13" t="s">
        <v>80</v>
      </c>
    </row>
    <row r="13" spans="1:11" ht="12.75">
      <c r="A13" s="2" t="s">
        <v>23</v>
      </c>
      <c r="B13" s="1">
        <f>'ARC Needs (FNAL)'!B5</f>
        <v>4</v>
      </c>
      <c r="C13" s="1">
        <f>'ARC Needs (FNAL)'!C5</f>
        <v>2</v>
      </c>
      <c r="D13" s="1">
        <f aca="true" t="shared" si="0" ref="D13:D19">B13-C13</f>
        <v>2</v>
      </c>
      <c r="E13" s="1" t="s">
        <v>5</v>
      </c>
      <c r="F13" s="18" t="s">
        <v>85</v>
      </c>
      <c r="G13" s="39" t="s">
        <v>125</v>
      </c>
      <c r="H13" s="34">
        <v>37926</v>
      </c>
      <c r="I13" s="18" t="s">
        <v>118</v>
      </c>
      <c r="J13" s="23" t="s">
        <v>119</v>
      </c>
      <c r="K13" s="24">
        <v>37663</v>
      </c>
    </row>
    <row r="14" spans="1:11" ht="12.75">
      <c r="A14" s="2" t="s">
        <v>7</v>
      </c>
      <c r="B14" s="1">
        <f>'ARC Needs (FNAL)'!B6</f>
        <v>4</v>
      </c>
      <c r="C14" s="1">
        <f>'ARC Needs (FNAL)'!C6</f>
        <v>2</v>
      </c>
      <c r="D14" s="1">
        <f t="shared" si="0"/>
        <v>2</v>
      </c>
      <c r="E14" s="1" t="s">
        <v>5</v>
      </c>
      <c r="F14" s="2" t="s">
        <v>85</v>
      </c>
      <c r="G14" s="40" t="s">
        <v>125</v>
      </c>
      <c r="H14" s="35">
        <v>37926</v>
      </c>
      <c r="I14" s="2" t="s">
        <v>118</v>
      </c>
      <c r="J14" s="26" t="s">
        <v>119</v>
      </c>
      <c r="K14" s="28">
        <v>37663</v>
      </c>
    </row>
    <row r="15" spans="1:12" ht="12.75">
      <c r="A15" s="2" t="s">
        <v>8</v>
      </c>
      <c r="B15" s="1">
        <f>'ARC Needs (FNAL)'!B7</f>
        <v>0</v>
      </c>
      <c r="C15" s="1">
        <f>'ARC Needs (FNAL)'!C7</f>
        <v>2</v>
      </c>
      <c r="D15" s="1">
        <f t="shared" si="0"/>
        <v>-2</v>
      </c>
      <c r="E15" s="1" t="s">
        <v>6</v>
      </c>
      <c r="F15" s="2" t="s">
        <v>85</v>
      </c>
      <c r="G15" s="40" t="s">
        <v>125</v>
      </c>
      <c r="H15" s="35">
        <v>37926</v>
      </c>
      <c r="I15" s="2" t="s">
        <v>118</v>
      </c>
      <c r="J15" s="26" t="s">
        <v>119</v>
      </c>
      <c r="K15" s="28">
        <v>37663</v>
      </c>
      <c r="L15" s="13" t="s">
        <v>99</v>
      </c>
    </row>
    <row r="16" spans="1:11" ht="12.75">
      <c r="A16" s="2" t="s">
        <v>9</v>
      </c>
      <c r="B16" s="1">
        <f>'ARC Needs (FNAL)'!B8</f>
        <v>8</v>
      </c>
      <c r="C16" s="1">
        <f>'ARC Needs (FNAL)'!C8</f>
        <v>1</v>
      </c>
      <c r="D16" s="1">
        <f t="shared" si="0"/>
        <v>7</v>
      </c>
      <c r="E16" s="1" t="s">
        <v>5</v>
      </c>
      <c r="F16" s="2" t="s">
        <v>85</v>
      </c>
      <c r="G16" s="40" t="s">
        <v>125</v>
      </c>
      <c r="H16" s="35">
        <v>37926</v>
      </c>
      <c r="I16" s="2" t="s">
        <v>118</v>
      </c>
      <c r="J16" s="26" t="s">
        <v>119</v>
      </c>
      <c r="K16" s="28">
        <v>37663</v>
      </c>
    </row>
    <row r="17" spans="1:12" ht="12.75">
      <c r="A17" s="2" t="s">
        <v>10</v>
      </c>
      <c r="B17" s="1">
        <f>'ARC Needs (FNAL)'!B9</f>
        <v>0</v>
      </c>
      <c r="C17" s="1">
        <f>'ARC Needs (FNAL)'!C9</f>
        <v>1</v>
      </c>
      <c r="D17" s="1">
        <f t="shared" si="0"/>
        <v>-1</v>
      </c>
      <c r="E17" s="1" t="s">
        <v>6</v>
      </c>
      <c r="F17" s="2" t="s">
        <v>121</v>
      </c>
      <c r="G17" s="42" t="s">
        <v>120</v>
      </c>
      <c r="H17" s="2"/>
      <c r="I17" s="2" t="s">
        <v>121</v>
      </c>
      <c r="J17" s="31" t="s">
        <v>120</v>
      </c>
      <c r="K17" s="28"/>
      <c r="L17" s="13" t="s">
        <v>99</v>
      </c>
    </row>
    <row r="18" spans="1:12" ht="12.75">
      <c r="A18" s="2" t="s">
        <v>18</v>
      </c>
      <c r="B18" s="1">
        <f>'DAQ Module Needs (FNAL)'!B16+'ARC Needs (FNAL)'!B10</f>
        <v>19</v>
      </c>
      <c r="C18" s="1">
        <f>'ARC Needs (FNAL)'!C10</f>
        <v>0</v>
      </c>
      <c r="D18" s="1">
        <f t="shared" si="0"/>
        <v>19</v>
      </c>
      <c r="E18" s="1" t="s">
        <v>5</v>
      </c>
      <c r="F18" s="2" t="s">
        <v>121</v>
      </c>
      <c r="G18" s="42" t="s">
        <v>120</v>
      </c>
      <c r="H18" s="32">
        <v>37666</v>
      </c>
      <c r="I18" s="2" t="s">
        <v>121</v>
      </c>
      <c r="J18" s="31" t="s">
        <v>120</v>
      </c>
      <c r="K18" s="28">
        <v>37666</v>
      </c>
      <c r="L18" s="13" t="s">
        <v>114</v>
      </c>
    </row>
    <row r="19" spans="1:11" ht="12.75">
      <c r="A19" s="2" t="s">
        <v>11</v>
      </c>
      <c r="B19" s="1">
        <f>'ARC Needs (FNAL)'!B11</f>
        <v>2</v>
      </c>
      <c r="C19" s="1">
        <f>'ARC Needs (FNAL)'!C11</f>
        <v>1</v>
      </c>
      <c r="D19" s="1">
        <f t="shared" si="0"/>
        <v>1</v>
      </c>
      <c r="E19" s="1" t="s">
        <v>5</v>
      </c>
      <c r="F19" s="12" t="s">
        <v>85</v>
      </c>
      <c r="G19" s="41" t="s">
        <v>125</v>
      </c>
      <c r="H19" s="33">
        <v>37663</v>
      </c>
      <c r="I19" s="12" t="s">
        <v>118</v>
      </c>
      <c r="J19" s="25" t="s">
        <v>119</v>
      </c>
      <c r="K19" s="29">
        <v>37663</v>
      </c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ht="17.25">
      <c r="B22" s="19" t="s">
        <v>74</v>
      </c>
    </row>
    <row r="23" spans="2:12" ht="12.75">
      <c r="B23" t="s">
        <v>55</v>
      </c>
      <c r="C23" t="s">
        <v>2</v>
      </c>
      <c r="D23" t="s">
        <v>3</v>
      </c>
      <c r="E23" t="s">
        <v>4</v>
      </c>
      <c r="F23" t="s">
        <v>82</v>
      </c>
      <c r="G23" s="38" t="s">
        <v>81</v>
      </c>
      <c r="H23" t="s">
        <v>78</v>
      </c>
      <c r="I23" t="s">
        <v>79</v>
      </c>
      <c r="J23" t="s">
        <v>81</v>
      </c>
      <c r="K23" t="s">
        <v>78</v>
      </c>
      <c r="L23" s="13" t="s">
        <v>80</v>
      </c>
    </row>
    <row r="24" spans="1:11" ht="12.75">
      <c r="A24" s="2" t="s">
        <v>26</v>
      </c>
      <c r="B24" s="1">
        <f>'DAQ Rod Needs (FNAL)'!B6+'DAQ Module Needs (FNAL)'!B6</f>
        <v>4</v>
      </c>
      <c r="C24" s="1">
        <f>'DAQ Rod Needs (FNAL)'!C6+'DAQ Module Needs (FNAL)'!C6</f>
        <v>2</v>
      </c>
      <c r="D24" s="1">
        <f aca="true" t="shared" si="1" ref="D24:D34">B24-C24</f>
        <v>2</v>
      </c>
      <c r="E24" s="1" t="s">
        <v>5</v>
      </c>
      <c r="F24" s="18"/>
      <c r="G24" s="43"/>
      <c r="H24" s="18"/>
      <c r="I24" s="18" t="s">
        <v>121</v>
      </c>
      <c r="J24" s="30" t="s">
        <v>120</v>
      </c>
      <c r="K24" s="24">
        <v>37665</v>
      </c>
    </row>
    <row r="25" spans="1:11" ht="12.75">
      <c r="A25" s="2" t="s">
        <v>27</v>
      </c>
      <c r="B25" s="1">
        <f>'DAQ Rod Needs (FNAL)'!B7+'DAQ Module Needs (FNAL)'!B7</f>
        <v>6</v>
      </c>
      <c r="C25" s="1">
        <f>'DAQ Rod Needs (FNAL)'!C7+'DAQ Module Needs (FNAL)'!C7</f>
        <v>3</v>
      </c>
      <c r="D25" s="1">
        <f t="shared" si="1"/>
        <v>3</v>
      </c>
      <c r="E25" s="1" t="s">
        <v>5</v>
      </c>
      <c r="F25" s="2" t="s">
        <v>87</v>
      </c>
      <c r="G25" s="44"/>
      <c r="H25" s="2"/>
      <c r="I25" s="2" t="s">
        <v>121</v>
      </c>
      <c r="J25" s="31" t="s">
        <v>120</v>
      </c>
      <c r="K25" s="28">
        <v>37665</v>
      </c>
    </row>
    <row r="26" spans="1:12" ht="12.75">
      <c r="A26" s="2" t="s">
        <v>28</v>
      </c>
      <c r="B26" s="1">
        <f>'DAQ Module Needs (FNAL)'!B8</f>
        <v>2</v>
      </c>
      <c r="C26" s="1">
        <f>'DAQ Module Needs (FNAL)'!C8</f>
        <v>2</v>
      </c>
      <c r="D26" s="1">
        <f t="shared" si="1"/>
        <v>0</v>
      </c>
      <c r="E26" s="1" t="s">
        <v>6</v>
      </c>
      <c r="F26" s="2"/>
      <c r="G26" s="44"/>
      <c r="H26" s="2"/>
      <c r="I26" s="2" t="s">
        <v>121</v>
      </c>
      <c r="J26" s="31" t="s">
        <v>120</v>
      </c>
      <c r="K26" s="28">
        <v>37665</v>
      </c>
      <c r="L26" s="13" t="s">
        <v>99</v>
      </c>
    </row>
    <row r="27" spans="1:12" ht="12.75">
      <c r="A27" s="2" t="s">
        <v>146</v>
      </c>
      <c r="B27" s="1">
        <f>'DAQ Rod Needs (FNAL)'!B8</f>
        <v>3</v>
      </c>
      <c r="C27" s="1">
        <f>'DAQ Rod Needs (FNAL)'!C8</f>
        <v>0</v>
      </c>
      <c r="D27" s="1">
        <f t="shared" si="1"/>
        <v>3</v>
      </c>
      <c r="E27" s="1" t="s">
        <v>5</v>
      </c>
      <c r="F27" s="2"/>
      <c r="G27" s="44"/>
      <c r="H27" s="2"/>
      <c r="I27" s="2" t="s">
        <v>121</v>
      </c>
      <c r="J27" s="31" t="s">
        <v>120</v>
      </c>
      <c r="K27" s="28">
        <v>37665</v>
      </c>
      <c r="L27" s="13" t="s">
        <v>105</v>
      </c>
    </row>
    <row r="28" spans="1:11" ht="12.75">
      <c r="A28" s="2" t="s">
        <v>45</v>
      </c>
      <c r="B28" s="1">
        <f>'DAQ Rod Needs (FNAL)'!B11+'DAQ Module Needs (FNAL)'!B11</f>
        <v>5</v>
      </c>
      <c r="C28" s="1">
        <f>'DAQ Rod Needs (FNAL)'!C11+'DAQ Module Needs (FNAL)'!C11</f>
        <v>0</v>
      </c>
      <c r="D28" s="1">
        <f t="shared" si="1"/>
        <v>5</v>
      </c>
      <c r="E28" s="1" t="s">
        <v>5</v>
      </c>
      <c r="F28" s="2" t="s">
        <v>86</v>
      </c>
      <c r="G28" s="40" t="s">
        <v>124</v>
      </c>
      <c r="H28" s="32">
        <v>37586</v>
      </c>
      <c r="I28" s="2" t="s">
        <v>86</v>
      </c>
      <c r="J28" s="26" t="s">
        <v>124</v>
      </c>
      <c r="K28" s="28">
        <v>37586</v>
      </c>
    </row>
    <row r="29" spans="1:11" ht="12.75">
      <c r="A29" s="2" t="s">
        <v>46</v>
      </c>
      <c r="B29" s="1">
        <f>'DAQ Rod Needs (FNAL)'!B12+'DAQ Module Needs (FNAL)'!B12</f>
        <v>26</v>
      </c>
      <c r="C29" s="1">
        <f>'DAQ Rod Needs (FNAL)'!C12+'DAQ Module Needs (FNAL)'!C12</f>
        <v>0</v>
      </c>
      <c r="D29" s="1">
        <f t="shared" si="1"/>
        <v>26</v>
      </c>
      <c r="E29" s="1" t="s">
        <v>5</v>
      </c>
      <c r="F29" s="2" t="s">
        <v>86</v>
      </c>
      <c r="G29" s="40" t="s">
        <v>124</v>
      </c>
      <c r="H29" s="32">
        <v>37586</v>
      </c>
      <c r="I29" s="2" t="s">
        <v>86</v>
      </c>
      <c r="J29" s="26" t="s">
        <v>124</v>
      </c>
      <c r="K29" s="28">
        <v>37586</v>
      </c>
    </row>
    <row r="30" spans="1:12" ht="12.75">
      <c r="A30" s="2" t="s">
        <v>29</v>
      </c>
      <c r="B30" s="1">
        <f>'DAQ Module Needs (FNAL)'!B14</f>
        <v>3</v>
      </c>
      <c r="C30" s="1">
        <f>'DAQ Module Needs (FNAL)'!C14</f>
        <v>2</v>
      </c>
      <c r="D30" s="1">
        <f t="shared" si="1"/>
        <v>1</v>
      </c>
      <c r="E30" s="1" t="s">
        <v>5</v>
      </c>
      <c r="F30" s="2"/>
      <c r="G30" s="44"/>
      <c r="H30" s="2"/>
      <c r="I30" s="2" t="s">
        <v>121</v>
      </c>
      <c r="J30" s="31" t="s">
        <v>120</v>
      </c>
      <c r="K30" s="28">
        <v>37665</v>
      </c>
      <c r="L30" s="13" t="s">
        <v>112</v>
      </c>
    </row>
    <row r="31" spans="1:12" ht="12.75">
      <c r="A31" s="2" t="s">
        <v>30</v>
      </c>
      <c r="B31" s="1">
        <f>'DAQ Module Needs (FNAL)'!B15</f>
        <v>11</v>
      </c>
      <c r="C31" s="1">
        <f>'DAQ Module Needs (FNAL)'!C15</f>
        <v>4</v>
      </c>
      <c r="D31" s="1">
        <f t="shared" si="1"/>
        <v>7</v>
      </c>
      <c r="E31" s="1" t="s">
        <v>5</v>
      </c>
      <c r="F31" s="2" t="s">
        <v>121</v>
      </c>
      <c r="G31" s="42" t="s">
        <v>120</v>
      </c>
      <c r="H31" s="2"/>
      <c r="I31" s="2" t="s">
        <v>121</v>
      </c>
      <c r="J31" s="31" t="s">
        <v>120</v>
      </c>
      <c r="K31" s="28">
        <v>37665</v>
      </c>
      <c r="L31" s="13" t="s">
        <v>112</v>
      </c>
    </row>
    <row r="32" spans="1:12" ht="12.75">
      <c r="A32" s="2" t="s">
        <v>31</v>
      </c>
      <c r="B32" s="1">
        <f>'DAQ Module Needs (FNAL)'!B17</f>
        <v>11</v>
      </c>
      <c r="C32" s="1">
        <f>'DAQ Module Needs (FNAL)'!C17</f>
        <v>1</v>
      </c>
      <c r="D32" s="1">
        <f t="shared" si="1"/>
        <v>10</v>
      </c>
      <c r="E32" s="1" t="s">
        <v>5</v>
      </c>
      <c r="F32" s="2" t="s">
        <v>123</v>
      </c>
      <c r="G32" s="40" t="s">
        <v>122</v>
      </c>
      <c r="H32" s="32">
        <v>37666</v>
      </c>
      <c r="I32" s="2" t="s">
        <v>123</v>
      </c>
      <c r="J32" s="26" t="s">
        <v>122</v>
      </c>
      <c r="K32" s="28">
        <v>37666</v>
      </c>
      <c r="L32" s="13" t="s">
        <v>112</v>
      </c>
    </row>
    <row r="33" spans="1:11" ht="12.75">
      <c r="A33" s="2" t="s">
        <v>47</v>
      </c>
      <c r="B33" s="1">
        <f>'DAQ Rod Needs (FNAL)'!B14</f>
        <v>18</v>
      </c>
      <c r="C33" s="1">
        <f>'DAQ Rod Needs (FNAL)'!C14</f>
        <v>0</v>
      </c>
      <c r="D33" s="1">
        <f t="shared" si="1"/>
        <v>18</v>
      </c>
      <c r="E33" s="1" t="s">
        <v>5</v>
      </c>
      <c r="F33" s="2"/>
      <c r="G33" s="44"/>
      <c r="H33" s="2"/>
      <c r="I33" s="2" t="s">
        <v>121</v>
      </c>
      <c r="J33" s="31" t="s">
        <v>120</v>
      </c>
      <c r="K33" s="7"/>
    </row>
    <row r="34" spans="1:12" ht="12.75">
      <c r="A34" s="47" t="s">
        <v>54</v>
      </c>
      <c r="B34" s="48">
        <f>'DAQ Rod Needs (FNAL)'!B15</f>
        <v>3</v>
      </c>
      <c r="C34" s="48">
        <f>'DAQ Rod Needs (FNAL)'!C15</f>
        <v>0</v>
      </c>
      <c r="D34" s="48">
        <f t="shared" si="1"/>
        <v>3</v>
      </c>
      <c r="E34" s="48" t="s">
        <v>5</v>
      </c>
      <c r="F34" s="47"/>
      <c r="G34" s="49"/>
      <c r="H34" s="47"/>
      <c r="I34" s="47" t="s">
        <v>121</v>
      </c>
      <c r="J34" s="50" t="s">
        <v>120</v>
      </c>
      <c r="K34" s="51"/>
      <c r="L34" s="47" t="s">
        <v>210</v>
      </c>
    </row>
    <row r="35" spans="1:12" ht="12.75">
      <c r="A35" s="2" t="s">
        <v>144</v>
      </c>
      <c r="B35" s="1">
        <f>'DAQ Rod Needs (FNAL)'!B9+'DAQ Module Needs (FNAL)'!B9</f>
        <v>2</v>
      </c>
      <c r="C35" s="1">
        <f>'DAQ Rod Needs (FNAL)'!C9+'DAQ Module Needs (FNAL)'!C9</f>
        <v>0</v>
      </c>
      <c r="D35" s="1">
        <f>B35-C35</f>
        <v>2</v>
      </c>
      <c r="E35" s="1" t="s">
        <v>5</v>
      </c>
      <c r="F35" s="12"/>
      <c r="G35" s="12"/>
      <c r="H35" s="12"/>
      <c r="I35" s="12"/>
      <c r="J35" s="12"/>
      <c r="K35" s="9"/>
      <c r="L35"/>
    </row>
    <row r="36" spans="1:5" ht="12.75">
      <c r="A36" s="13"/>
      <c r="B36" s="2"/>
      <c r="C36" s="2"/>
      <c r="D36" s="2"/>
      <c r="E36" s="2"/>
    </row>
    <row r="37" ht="17.25">
      <c r="B37" s="19" t="s">
        <v>75</v>
      </c>
    </row>
    <row r="38" spans="2:12" ht="12.75">
      <c r="B38" t="s">
        <v>55</v>
      </c>
      <c r="C38" t="s">
        <v>2</v>
      </c>
      <c r="D38" t="s">
        <v>3</v>
      </c>
      <c r="E38" t="s">
        <v>4</v>
      </c>
      <c r="F38" t="s">
        <v>82</v>
      </c>
      <c r="G38" s="38" t="s">
        <v>81</v>
      </c>
      <c r="H38" t="s">
        <v>78</v>
      </c>
      <c r="I38" t="s">
        <v>79</v>
      </c>
      <c r="J38" t="s">
        <v>81</v>
      </c>
      <c r="K38" t="s">
        <v>78</v>
      </c>
      <c r="L38" s="13" t="s">
        <v>80</v>
      </c>
    </row>
    <row r="39" spans="1:12" ht="12.75">
      <c r="A39" t="s">
        <v>56</v>
      </c>
      <c r="B39" s="1">
        <f>'ARC Needs (FNAL)'!B13+'DAQ Module Needs (FNAL)'!B19</f>
        <v>5</v>
      </c>
      <c r="C39" s="1">
        <f>'ARC Needs (FNAL)'!C13+'DAQ Module Needs (FNAL)'!C19</f>
        <v>5</v>
      </c>
      <c r="D39" s="1">
        <f aca="true" t="shared" si="2" ref="D39:D45">B39-C39</f>
        <v>0</v>
      </c>
      <c r="E39" s="1" t="s">
        <v>6</v>
      </c>
      <c r="F39" s="18" t="s">
        <v>88</v>
      </c>
      <c r="G39" s="39" t="s">
        <v>89</v>
      </c>
      <c r="H39" s="37">
        <v>37665</v>
      </c>
      <c r="I39" s="18" t="s">
        <v>88</v>
      </c>
      <c r="J39" s="23" t="s">
        <v>89</v>
      </c>
      <c r="K39" s="37">
        <v>37665</v>
      </c>
      <c r="L39" s="56" t="s">
        <v>115</v>
      </c>
    </row>
    <row r="40" spans="1:12" ht="12.75">
      <c r="A40" t="s">
        <v>57</v>
      </c>
      <c r="B40" s="1">
        <f>'DAQ Module Needs (FNAL)'!B21</f>
        <v>2</v>
      </c>
      <c r="C40" s="1">
        <f>'DAQ Module Needs (FNAL)'!C21</f>
        <v>0</v>
      </c>
      <c r="D40" s="1">
        <f t="shared" si="2"/>
        <v>2</v>
      </c>
      <c r="E40" s="1" t="s">
        <v>6</v>
      </c>
      <c r="F40" s="2" t="s">
        <v>88</v>
      </c>
      <c r="G40" s="40" t="s">
        <v>89</v>
      </c>
      <c r="H40" s="2"/>
      <c r="I40" s="2" t="s">
        <v>88</v>
      </c>
      <c r="J40" s="26" t="s">
        <v>89</v>
      </c>
      <c r="K40" s="2"/>
      <c r="L40" s="57" t="s">
        <v>181</v>
      </c>
    </row>
    <row r="41" spans="1:12" ht="12.75">
      <c r="A41" t="s">
        <v>58</v>
      </c>
      <c r="B41" s="1">
        <f>'DAQ Rod Needs (FNAL)'!B17</f>
        <v>9</v>
      </c>
      <c r="C41" s="1">
        <f>'DAQ Rod Needs (FNAL)'!C17</f>
        <v>0</v>
      </c>
      <c r="D41" s="1">
        <f t="shared" si="2"/>
        <v>9</v>
      </c>
      <c r="E41" s="1" t="s">
        <v>5</v>
      </c>
      <c r="F41" s="2" t="s">
        <v>126</v>
      </c>
      <c r="G41" s="44"/>
      <c r="H41" s="2"/>
      <c r="I41" s="2" t="s">
        <v>126</v>
      </c>
      <c r="J41" s="2"/>
      <c r="K41" s="2"/>
      <c r="L41" s="57" t="s">
        <v>106</v>
      </c>
    </row>
    <row r="42" spans="1:12" ht="12.75">
      <c r="A42" t="s">
        <v>64</v>
      </c>
      <c r="B42" s="1">
        <f>'DAQ Module Needs (FNAL)'!B20</f>
        <v>1</v>
      </c>
      <c r="C42" s="1">
        <f>'DAQ Module Needs (FNAL)'!C20</f>
        <v>1</v>
      </c>
      <c r="D42" s="1">
        <f t="shared" si="2"/>
        <v>0</v>
      </c>
      <c r="E42" s="1" t="s">
        <v>6</v>
      </c>
      <c r="F42" s="2" t="s">
        <v>88</v>
      </c>
      <c r="G42" s="44"/>
      <c r="H42" s="2"/>
      <c r="I42" s="2" t="s">
        <v>88</v>
      </c>
      <c r="J42" s="2"/>
      <c r="K42" s="2"/>
      <c r="L42" s="57" t="s">
        <v>99</v>
      </c>
    </row>
    <row r="43" spans="1:12" ht="12.75">
      <c r="A43" t="s">
        <v>188</v>
      </c>
      <c r="B43" s="1">
        <f>'DAQ Module Needs (FNAL)'!B22</f>
        <v>10</v>
      </c>
      <c r="C43" s="1">
        <f>'DAQ Module Needs (FNAL)'!C22</f>
        <v>0</v>
      </c>
      <c r="D43" s="1">
        <f t="shared" si="2"/>
        <v>10</v>
      </c>
      <c r="E43" s="1" t="s">
        <v>6</v>
      </c>
      <c r="F43" s="2" t="s">
        <v>91</v>
      </c>
      <c r="G43" s="40" t="s">
        <v>92</v>
      </c>
      <c r="H43" s="2"/>
      <c r="I43" s="2" t="s">
        <v>94</v>
      </c>
      <c r="J43" s="26" t="s">
        <v>92</v>
      </c>
      <c r="K43" s="2"/>
      <c r="L43" s="57"/>
    </row>
    <row r="44" spans="1:12" ht="12.75">
      <c r="A44" t="s">
        <v>189</v>
      </c>
      <c r="B44" s="1">
        <f>'DAQ Module Needs (FNAL)'!B23</f>
        <v>10</v>
      </c>
      <c r="C44" s="1">
        <f>'DAQ Module Needs (FNAL)'!C23</f>
        <v>0</v>
      </c>
      <c r="D44" s="1">
        <f t="shared" si="2"/>
        <v>10</v>
      </c>
      <c r="E44" s="1" t="s">
        <v>6</v>
      </c>
      <c r="F44" s="2" t="s">
        <v>123</v>
      </c>
      <c r="G44" s="40" t="s">
        <v>122</v>
      </c>
      <c r="H44" s="32">
        <v>37679</v>
      </c>
      <c r="I44" s="2" t="s">
        <v>190</v>
      </c>
      <c r="J44" s="26" t="s">
        <v>120</v>
      </c>
      <c r="K44" s="32">
        <v>37679</v>
      </c>
      <c r="L44" s="57"/>
    </row>
    <row r="45" spans="1:12" ht="12.75">
      <c r="A45" t="s">
        <v>44</v>
      </c>
      <c r="B45" s="1">
        <f>'DAQ Module Needs (FNAL)'!B24</f>
        <v>1</v>
      </c>
      <c r="C45" s="1">
        <f>'DAQ Module Needs (FNAL)'!C24</f>
        <v>0</v>
      </c>
      <c r="D45" s="1">
        <f t="shared" si="2"/>
        <v>1</v>
      </c>
      <c r="E45" s="1" t="s">
        <v>6</v>
      </c>
      <c r="F45" s="12" t="s">
        <v>91</v>
      </c>
      <c r="G45" s="41" t="s">
        <v>92</v>
      </c>
      <c r="H45" s="12"/>
      <c r="I45" s="12" t="s">
        <v>94</v>
      </c>
      <c r="J45" s="58" t="s">
        <v>92</v>
      </c>
      <c r="K45" s="12"/>
      <c r="L45" s="59"/>
    </row>
    <row r="46" spans="2:11" ht="12.75">
      <c r="B46" s="2"/>
      <c r="C46" s="2"/>
      <c r="D46" s="2"/>
      <c r="E46" s="2"/>
      <c r="F46" s="2"/>
      <c r="G46" s="44"/>
      <c r="H46" s="2"/>
      <c r="I46" s="2"/>
      <c r="J46" s="2"/>
      <c r="K46" s="2"/>
    </row>
    <row r="47" spans="2:5" ht="17.25">
      <c r="B47" s="21" t="s">
        <v>76</v>
      </c>
      <c r="C47" s="2"/>
      <c r="D47" s="2"/>
      <c r="E47" s="2"/>
    </row>
    <row r="48" spans="2:12" ht="12.75">
      <c r="B48" t="s">
        <v>55</v>
      </c>
      <c r="C48" t="s">
        <v>2</v>
      </c>
      <c r="D48" t="s">
        <v>3</v>
      </c>
      <c r="E48" t="s">
        <v>4</v>
      </c>
      <c r="F48" t="s">
        <v>82</v>
      </c>
      <c r="G48" s="38" t="s">
        <v>81</v>
      </c>
      <c r="H48" t="s">
        <v>78</v>
      </c>
      <c r="I48" t="s">
        <v>79</v>
      </c>
      <c r="J48" t="s">
        <v>81</v>
      </c>
      <c r="K48" t="s">
        <v>78</v>
      </c>
      <c r="L48" s="13" t="s">
        <v>80</v>
      </c>
    </row>
    <row r="49" spans="1:12" ht="12.75">
      <c r="A49" t="s">
        <v>12</v>
      </c>
      <c r="B49" s="1">
        <f>'ARC Needs (FNAL)'!B16</f>
        <v>4</v>
      </c>
      <c r="C49" s="1">
        <f>'ARC Needs (FNAL)'!C16</f>
        <v>0</v>
      </c>
      <c r="D49" s="1">
        <f aca="true" t="shared" si="3" ref="D49:D59">B49-C49</f>
        <v>4</v>
      </c>
      <c r="E49" s="1" t="s">
        <v>5</v>
      </c>
      <c r="F49" s="18" t="s">
        <v>85</v>
      </c>
      <c r="G49" s="39" t="s">
        <v>125</v>
      </c>
      <c r="H49" s="37">
        <v>37663</v>
      </c>
      <c r="I49" s="18" t="s">
        <v>118</v>
      </c>
      <c r="J49" s="23" t="s">
        <v>119</v>
      </c>
      <c r="K49" s="8" t="s">
        <v>130</v>
      </c>
      <c r="L49" s="13" t="s">
        <v>128</v>
      </c>
    </row>
    <row r="50" spans="1:12" ht="12.75">
      <c r="A50" t="s">
        <v>59</v>
      </c>
      <c r="B50" s="1">
        <f>'DAQ Module Needs (FNAL)'!B25</f>
        <v>1</v>
      </c>
      <c r="C50" s="1">
        <f>'DAQ Module Needs (FNAL)'!C25</f>
        <v>2</v>
      </c>
      <c r="D50" s="1">
        <f t="shared" si="3"/>
        <v>-1</v>
      </c>
      <c r="E50" s="1" t="s">
        <v>6</v>
      </c>
      <c r="F50" s="2" t="s">
        <v>93</v>
      </c>
      <c r="G50" s="40" t="s">
        <v>129</v>
      </c>
      <c r="H50" s="32">
        <v>37651</v>
      </c>
      <c r="I50" s="2" t="s">
        <v>93</v>
      </c>
      <c r="J50" s="27" t="s">
        <v>129</v>
      </c>
      <c r="K50" s="28">
        <v>37651</v>
      </c>
      <c r="L50" s="13" t="s">
        <v>95</v>
      </c>
    </row>
    <row r="51" spans="1:12" ht="12.75">
      <c r="A51" t="s">
        <v>60</v>
      </c>
      <c r="B51" s="1">
        <f>'DAQ Module Needs (FNAL)'!B27+'DAQ Rod Needs (FNAL)'!B18</f>
        <v>38</v>
      </c>
      <c r="C51" s="1">
        <f>'DAQ Module Needs (FNAL)'!C27+'DAQ Rod Needs (FNAL)'!C18</f>
        <v>38</v>
      </c>
      <c r="D51" s="1">
        <f t="shared" si="3"/>
        <v>0</v>
      </c>
      <c r="E51" s="1" t="s">
        <v>6</v>
      </c>
      <c r="F51" s="2" t="s">
        <v>96</v>
      </c>
      <c r="G51" s="44"/>
      <c r="H51" s="2"/>
      <c r="I51" s="2" t="s">
        <v>88</v>
      </c>
      <c r="J51" s="27" t="s">
        <v>89</v>
      </c>
      <c r="K51" s="7"/>
      <c r="L51" s="13" t="s">
        <v>107</v>
      </c>
    </row>
    <row r="52" spans="1:11" ht="12.75">
      <c r="A52" t="s">
        <v>62</v>
      </c>
      <c r="B52" s="1">
        <f>'DAQ Rod Needs (FNAL)'!B25+'DAQ Module Needs (FNAL)'!B32+'ARC Needs (FNAL)'!B15</f>
        <v>43</v>
      </c>
      <c r="C52" s="1">
        <f>'DAQ Rod Needs (FNAL)'!C25+'DAQ Module Needs (FNAL)'!C32+'ARC Needs (FNAL)'!C15</f>
        <v>0</v>
      </c>
      <c r="D52" s="1">
        <f t="shared" si="3"/>
        <v>43</v>
      </c>
      <c r="E52" s="1" t="s">
        <v>6</v>
      </c>
      <c r="F52" s="2" t="s">
        <v>91</v>
      </c>
      <c r="G52" s="40" t="s">
        <v>92</v>
      </c>
      <c r="H52" s="2"/>
      <c r="I52" s="2" t="s">
        <v>91</v>
      </c>
      <c r="J52" s="27" t="s">
        <v>92</v>
      </c>
      <c r="K52" s="7"/>
    </row>
    <row r="53" spans="1:12" ht="12.75">
      <c r="A53" t="s">
        <v>63</v>
      </c>
      <c r="B53" s="1">
        <f>'DAQ Rod Needs (FNAL)'!B24+'DAQ Module Needs (FNAL)'!B31+'ARC Needs (FNAL)'!B14</f>
        <v>86</v>
      </c>
      <c r="C53" s="1">
        <f>'DAQ Rod Needs (FNAL)'!C24+'DAQ Module Needs (FNAL)'!C31+'ARC Needs (FNAL)'!C14</f>
        <v>86</v>
      </c>
      <c r="D53" s="1">
        <f t="shared" si="3"/>
        <v>0</v>
      </c>
      <c r="E53" s="1" t="s">
        <v>6</v>
      </c>
      <c r="F53" s="2" t="s">
        <v>88</v>
      </c>
      <c r="G53" s="40" t="s">
        <v>89</v>
      </c>
      <c r="H53" s="32">
        <v>37665</v>
      </c>
      <c r="I53" s="2" t="s">
        <v>88</v>
      </c>
      <c r="J53" s="26" t="s">
        <v>89</v>
      </c>
      <c r="K53" s="28">
        <v>37665</v>
      </c>
      <c r="L53" s="13" t="s">
        <v>97</v>
      </c>
    </row>
    <row r="54" spans="1:11" ht="12.75">
      <c r="A54" t="s">
        <v>36</v>
      </c>
      <c r="B54" s="1">
        <f>'DAQ Module Needs (FNAL)'!B26</f>
        <v>1</v>
      </c>
      <c r="C54" s="1">
        <f>'DAQ Module Needs (FNAL)'!C26</f>
        <v>0</v>
      </c>
      <c r="D54" s="1">
        <f t="shared" si="3"/>
        <v>1</v>
      </c>
      <c r="E54" s="1" t="s">
        <v>6</v>
      </c>
      <c r="F54" s="2" t="s">
        <v>91</v>
      </c>
      <c r="G54" s="40" t="s">
        <v>92</v>
      </c>
      <c r="H54" s="2"/>
      <c r="I54" s="2" t="s">
        <v>91</v>
      </c>
      <c r="J54" s="27" t="s">
        <v>92</v>
      </c>
      <c r="K54" s="7"/>
    </row>
    <row r="55" spans="1:12" ht="12.75">
      <c r="A55" t="s">
        <v>38</v>
      </c>
      <c r="B55" s="1">
        <f>'DAQ Rod Needs (FNAL)'!B20+'DAQ Module Needs (FNAL)'!B29</f>
        <v>3</v>
      </c>
      <c r="C55" s="1">
        <f>'DAQ Rod Needs (FNAL)'!C20+'DAQ Module Needs (FNAL)'!C29</f>
        <v>0</v>
      </c>
      <c r="D55" s="1">
        <f t="shared" si="3"/>
        <v>3</v>
      </c>
      <c r="E55" s="1" t="s">
        <v>5</v>
      </c>
      <c r="F55" s="2" t="s">
        <v>131</v>
      </c>
      <c r="G55" s="40" t="s">
        <v>132</v>
      </c>
      <c r="H55" s="32">
        <v>37679</v>
      </c>
      <c r="I55" s="2" t="s">
        <v>88</v>
      </c>
      <c r="J55" s="27" t="s">
        <v>89</v>
      </c>
      <c r="K55" s="7"/>
      <c r="L55" s="13" t="s">
        <v>182</v>
      </c>
    </row>
    <row r="56" spans="1:12" ht="12.75">
      <c r="A56" t="s">
        <v>117</v>
      </c>
      <c r="B56" s="1">
        <f>'DAQ Rod Needs (FNAL)'!B21+'DAQ Module Needs (FNAL)'!B30</f>
        <v>3</v>
      </c>
      <c r="C56" s="1">
        <f>'DAQ Rod Needs (FNAL)'!C21+'DAQ Module Needs (FNAL)'!C30</f>
        <v>0</v>
      </c>
      <c r="D56" s="1">
        <f t="shared" si="3"/>
        <v>3</v>
      </c>
      <c r="E56" s="1" t="s">
        <v>5</v>
      </c>
      <c r="F56" s="2" t="s">
        <v>91</v>
      </c>
      <c r="G56" s="40" t="s">
        <v>92</v>
      </c>
      <c r="H56" s="2"/>
      <c r="I56" s="2" t="s">
        <v>91</v>
      </c>
      <c r="J56" s="27" t="s">
        <v>92</v>
      </c>
      <c r="K56" s="7"/>
      <c r="L56" s="13" t="s">
        <v>98</v>
      </c>
    </row>
    <row r="57" spans="1:11" ht="12.75">
      <c r="A57" t="s">
        <v>183</v>
      </c>
      <c r="B57" s="1">
        <f>'DAQ Rod Needs (FNAL)'!B19+'DAQ Module Needs (FNAL)'!B28</f>
        <v>22</v>
      </c>
      <c r="C57" s="1">
        <f>'DAQ Rod Needs (FNAL)'!C19+'DAQ Module Needs (FNAL)'!C28</f>
        <v>0</v>
      </c>
      <c r="D57" s="1">
        <f t="shared" si="3"/>
        <v>22</v>
      </c>
      <c r="E57" s="1" t="s">
        <v>5</v>
      </c>
      <c r="F57" s="2"/>
      <c r="G57" s="44"/>
      <c r="H57" s="2"/>
      <c r="I57" s="2"/>
      <c r="J57" s="2"/>
      <c r="K57" s="7"/>
    </row>
    <row r="58" spans="1:12" ht="12.75">
      <c r="A58" t="s">
        <v>67</v>
      </c>
      <c r="B58" s="1">
        <f>'DAQ Rod Needs (FNAL)'!B22</f>
        <v>8</v>
      </c>
      <c r="C58" s="1">
        <f>'DAQ Rod Needs (FNAL)'!C22</f>
        <v>0</v>
      </c>
      <c r="D58" s="1">
        <f t="shared" si="3"/>
        <v>8</v>
      </c>
      <c r="E58" s="1" t="s">
        <v>5</v>
      </c>
      <c r="F58" s="2"/>
      <c r="G58" s="44"/>
      <c r="H58" s="2"/>
      <c r="I58" s="2"/>
      <c r="J58" s="2"/>
      <c r="K58" s="7"/>
      <c r="L58" s="13" t="s">
        <v>98</v>
      </c>
    </row>
    <row r="59" spans="1:12" ht="12.75">
      <c r="A59" t="s">
        <v>68</v>
      </c>
      <c r="B59" s="1">
        <f>'DAQ Rod Needs (FNAL)'!B23</f>
        <v>8</v>
      </c>
      <c r="C59" s="1">
        <f>'DAQ Rod Needs (FNAL)'!C23</f>
        <v>0</v>
      </c>
      <c r="D59" s="1">
        <f t="shared" si="3"/>
        <v>8</v>
      </c>
      <c r="E59" s="1" t="s">
        <v>5</v>
      </c>
      <c r="F59" s="12"/>
      <c r="G59" s="45"/>
      <c r="H59" s="12"/>
      <c r="I59" s="12"/>
      <c r="J59" s="12"/>
      <c r="K59" s="9"/>
      <c r="L59" s="13" t="s">
        <v>98</v>
      </c>
    </row>
    <row r="60" spans="2:5" ht="12.75">
      <c r="B60" s="2"/>
      <c r="C60" s="2"/>
      <c r="D60" s="2"/>
      <c r="E60" s="2"/>
    </row>
    <row r="61" spans="2:5" ht="17.25">
      <c r="B61" s="21" t="s">
        <v>77</v>
      </c>
      <c r="C61" s="2"/>
      <c r="D61" s="2"/>
      <c r="E61" s="2"/>
    </row>
    <row r="62" spans="2:12" ht="12.75">
      <c r="B62" t="s">
        <v>55</v>
      </c>
      <c r="C62" t="s">
        <v>2</v>
      </c>
      <c r="D62" t="s">
        <v>3</v>
      </c>
      <c r="E62" t="s">
        <v>4</v>
      </c>
      <c r="F62" t="s">
        <v>82</v>
      </c>
      <c r="G62" s="38" t="s">
        <v>81</v>
      </c>
      <c r="H62" t="s">
        <v>78</v>
      </c>
      <c r="I62" t="s">
        <v>79</v>
      </c>
      <c r="J62" t="s">
        <v>81</v>
      </c>
      <c r="K62" t="s">
        <v>78</v>
      </c>
      <c r="L62" s="13" t="s">
        <v>80</v>
      </c>
    </row>
    <row r="63" spans="1:11" ht="12.75">
      <c r="A63" s="2" t="s">
        <v>13</v>
      </c>
      <c r="B63" s="1">
        <f>'ARC Needs (FNAL)'!B18+'DAQ Module Needs (FNAL)'!B36</f>
        <v>5</v>
      </c>
      <c r="C63" s="1">
        <f>'ARC Needs (FNAL)'!C18+'DAQ Module Needs (FNAL)'!C36</f>
        <v>1</v>
      </c>
      <c r="D63" s="1">
        <f aca="true" t="shared" si="4" ref="D63:D70">B63-C63</f>
        <v>4</v>
      </c>
      <c r="E63" s="1" t="s">
        <v>6</v>
      </c>
      <c r="F63" s="18" t="s">
        <v>102</v>
      </c>
      <c r="G63" s="39" t="s">
        <v>103</v>
      </c>
      <c r="H63" s="18"/>
      <c r="I63" s="18" t="s">
        <v>102</v>
      </c>
      <c r="J63" s="23" t="s">
        <v>103</v>
      </c>
      <c r="K63" s="8"/>
    </row>
    <row r="64" spans="1:12" ht="12.75">
      <c r="A64" s="2" t="s">
        <v>191</v>
      </c>
      <c r="B64" s="1">
        <f>'ARC Needs (FNAL)'!B19</f>
        <v>2</v>
      </c>
      <c r="C64" s="1">
        <f>'ARC Needs (FNAL)'!C19</f>
        <v>0</v>
      </c>
      <c r="D64" s="1">
        <f t="shared" si="4"/>
        <v>2</v>
      </c>
      <c r="E64" s="1" t="s">
        <v>5</v>
      </c>
      <c r="F64" s="2" t="s">
        <v>90</v>
      </c>
      <c r="G64" s="44"/>
      <c r="H64" s="2"/>
      <c r="I64" s="2" t="s">
        <v>102</v>
      </c>
      <c r="J64" s="26" t="s">
        <v>103</v>
      </c>
      <c r="K64" s="7"/>
      <c r="L64" s="13" t="s">
        <v>109</v>
      </c>
    </row>
    <row r="65" spans="1:11" ht="12.75">
      <c r="A65" s="2" t="s">
        <v>39</v>
      </c>
      <c r="B65" s="1">
        <f>'DAQ Module Needs (FNAL)'!B34</f>
        <v>600</v>
      </c>
      <c r="C65" s="1">
        <f>'DAQ Module Needs (FNAL)'!C34</f>
        <v>100</v>
      </c>
      <c r="D65" s="1">
        <f t="shared" si="4"/>
        <v>500</v>
      </c>
      <c r="E65" s="1" t="s">
        <v>6</v>
      </c>
      <c r="F65" s="2" t="s">
        <v>102</v>
      </c>
      <c r="G65" s="40" t="s">
        <v>103</v>
      </c>
      <c r="H65" s="2"/>
      <c r="I65" s="2" t="s">
        <v>102</v>
      </c>
      <c r="J65" s="26" t="s">
        <v>103</v>
      </c>
      <c r="K65" s="7"/>
    </row>
    <row r="66" spans="1:11" ht="12.75">
      <c r="A66" s="2" t="s">
        <v>110</v>
      </c>
      <c r="B66" s="1">
        <f>'DAQ Module Needs (FNAL)'!B35</f>
        <v>10</v>
      </c>
      <c r="C66" s="1">
        <f>'DAQ Module Needs (FNAL)'!C35</f>
        <v>0</v>
      </c>
      <c r="D66" s="1">
        <f t="shared" si="4"/>
        <v>10</v>
      </c>
      <c r="E66" s="1" t="s">
        <v>5</v>
      </c>
      <c r="F66" s="2" t="s">
        <v>102</v>
      </c>
      <c r="G66" s="40" t="s">
        <v>103</v>
      </c>
      <c r="H66" s="2"/>
      <c r="I66" s="2" t="s">
        <v>102</v>
      </c>
      <c r="J66" s="26" t="s">
        <v>103</v>
      </c>
      <c r="K66" s="7"/>
    </row>
    <row r="67" spans="1:11" ht="12.75">
      <c r="A67" s="2" t="s">
        <v>69</v>
      </c>
      <c r="B67" s="1">
        <f>'DAQ Module Needs (FNAL)'!B37</f>
        <v>1</v>
      </c>
      <c r="C67" s="1">
        <f>'DAQ Module Needs (FNAL)'!C37</f>
        <v>0</v>
      </c>
      <c r="D67" s="1">
        <f t="shared" si="4"/>
        <v>1</v>
      </c>
      <c r="E67" s="1" t="s">
        <v>5</v>
      </c>
      <c r="F67" s="2"/>
      <c r="G67" s="44"/>
      <c r="H67" s="2"/>
      <c r="I67" s="2" t="s">
        <v>133</v>
      </c>
      <c r="J67" s="26" t="s">
        <v>134</v>
      </c>
      <c r="K67" s="7"/>
    </row>
    <row r="68" spans="1:11" ht="12.75">
      <c r="A68" s="2" t="s">
        <v>40</v>
      </c>
      <c r="B68" s="1">
        <f>'DAQ Module Needs (FNAL)'!B38</f>
        <v>1</v>
      </c>
      <c r="C68" s="1">
        <f>'DAQ Module Needs (FNAL)'!C38</f>
        <v>0</v>
      </c>
      <c r="D68" s="1">
        <f t="shared" si="4"/>
        <v>1</v>
      </c>
      <c r="E68" s="1" t="s">
        <v>5</v>
      </c>
      <c r="F68" s="2" t="s">
        <v>135</v>
      </c>
      <c r="G68" s="40" t="s">
        <v>136</v>
      </c>
      <c r="H68" s="2"/>
      <c r="I68" s="2" t="s">
        <v>135</v>
      </c>
      <c r="J68" s="26" t="s">
        <v>136</v>
      </c>
      <c r="K68" s="7"/>
    </row>
    <row r="69" spans="1:11" ht="12.75">
      <c r="A69" s="2" t="s">
        <v>43</v>
      </c>
      <c r="B69" s="1">
        <f>'DAQ Module Needs (FNAL)'!B39</f>
        <v>1</v>
      </c>
      <c r="C69" s="1">
        <f>'DAQ Module Needs (FNAL)'!C39</f>
        <v>1</v>
      </c>
      <c r="D69" s="1">
        <f t="shared" si="4"/>
        <v>0</v>
      </c>
      <c r="E69" s="1" t="s">
        <v>6</v>
      </c>
      <c r="F69" s="2" t="s">
        <v>88</v>
      </c>
      <c r="G69" s="40" t="s">
        <v>89</v>
      </c>
      <c r="H69" s="2"/>
      <c r="I69" s="2" t="s">
        <v>88</v>
      </c>
      <c r="J69" s="26" t="s">
        <v>89</v>
      </c>
      <c r="K69" s="7"/>
    </row>
    <row r="70" spans="1:11" ht="12.75">
      <c r="A70" s="2" t="s">
        <v>41</v>
      </c>
      <c r="B70" s="1">
        <f>'DAQ Module Needs (FNAL)'!B41</f>
        <v>3</v>
      </c>
      <c r="C70" s="1">
        <f>'DAQ Module Needs (FNAL)'!C41</f>
        <v>0</v>
      </c>
      <c r="D70" s="1">
        <f t="shared" si="4"/>
        <v>3</v>
      </c>
      <c r="E70" s="1" t="s">
        <v>5</v>
      </c>
      <c r="F70" s="2" t="s">
        <v>102</v>
      </c>
      <c r="G70" s="40" t="s">
        <v>103</v>
      </c>
      <c r="H70" s="2"/>
      <c r="I70" s="2" t="s">
        <v>137</v>
      </c>
      <c r="J70" s="27" t="s">
        <v>138</v>
      </c>
      <c r="K70" s="7"/>
    </row>
    <row r="71" spans="1:12" ht="12.75">
      <c r="A71" s="2" t="s">
        <v>192</v>
      </c>
      <c r="B71" s="1">
        <f>'DAQ Rod Needs (FNAL)'!B28</f>
        <v>100</v>
      </c>
      <c r="C71" s="1">
        <f>'DAQ Rod Needs (FNAL)'!C28</f>
        <v>0</v>
      </c>
      <c r="D71" s="1">
        <f>B71-C71</f>
        <v>100</v>
      </c>
      <c r="E71" s="1" t="s">
        <v>6</v>
      </c>
      <c r="F71" s="2" t="s">
        <v>104</v>
      </c>
      <c r="G71" s="40" t="s">
        <v>139</v>
      </c>
      <c r="H71" s="32">
        <v>37663</v>
      </c>
      <c r="I71" s="31" t="s">
        <v>104</v>
      </c>
      <c r="J71" s="26" t="s">
        <v>139</v>
      </c>
      <c r="K71" s="28">
        <v>37663</v>
      </c>
      <c r="L71" s="13" t="s">
        <v>99</v>
      </c>
    </row>
    <row r="72" spans="1:11" ht="12.75">
      <c r="A72" s="2" t="s">
        <v>70</v>
      </c>
      <c r="B72" s="1">
        <f>'DAQ Rod Needs (FNAL)'!B27</f>
        <v>1</v>
      </c>
      <c r="C72" s="1">
        <f>'DAQ Rod Needs (FNAL)'!C27</f>
        <v>0</v>
      </c>
      <c r="D72" s="1">
        <f>B72-C72</f>
        <v>1</v>
      </c>
      <c r="E72" s="1" t="s">
        <v>5</v>
      </c>
      <c r="F72" s="2" t="s">
        <v>104</v>
      </c>
      <c r="G72" s="40" t="s">
        <v>139</v>
      </c>
      <c r="H72" s="32">
        <v>37663</v>
      </c>
      <c r="I72" s="2" t="s">
        <v>104</v>
      </c>
      <c r="J72" s="26" t="s">
        <v>139</v>
      </c>
      <c r="K72" s="28">
        <v>37663</v>
      </c>
    </row>
    <row r="73" spans="1:11" ht="12.75">
      <c r="A73" s="2" t="s">
        <v>51</v>
      </c>
      <c r="B73" s="1">
        <f>'DAQ Rod Needs (FNAL)'!B30</f>
        <v>2</v>
      </c>
      <c r="C73" s="1">
        <f>'DAQ Rod Needs (FNAL)'!C30</f>
        <v>0</v>
      </c>
      <c r="D73" s="1">
        <f>B73-C73</f>
        <v>2</v>
      </c>
      <c r="E73" s="1" t="s">
        <v>5</v>
      </c>
      <c r="F73" s="2"/>
      <c r="G73" s="44"/>
      <c r="H73" s="2"/>
      <c r="I73" s="2"/>
      <c r="J73" s="2"/>
      <c r="K73" s="7"/>
    </row>
    <row r="74" spans="1:11" ht="12.75">
      <c r="A74" s="2" t="s">
        <v>52</v>
      </c>
      <c r="B74" s="1">
        <f>'DAQ Rod Needs (FNAL)'!B31</f>
        <v>2</v>
      </c>
      <c r="C74" s="1">
        <f>'DAQ Rod Needs (FNAL)'!C31</f>
        <v>0</v>
      </c>
      <c r="D74" s="1">
        <f>B74-C74</f>
        <v>2</v>
      </c>
      <c r="E74" s="1" t="s">
        <v>5</v>
      </c>
      <c r="F74" s="2"/>
      <c r="G74" s="44"/>
      <c r="H74" s="2"/>
      <c r="I74" s="2"/>
      <c r="J74" s="2"/>
      <c r="K74" s="7"/>
    </row>
    <row r="75" spans="1:11" ht="12.75">
      <c r="A75" s="2" t="s">
        <v>53</v>
      </c>
      <c r="B75" s="1">
        <f>'DAQ Rod Needs (FNAL)'!B32</f>
        <v>1</v>
      </c>
      <c r="C75" s="1">
        <f>'DAQ Rod Needs (FNAL)'!C32</f>
        <v>0</v>
      </c>
      <c r="D75" s="1">
        <f>B75-C75</f>
        <v>1</v>
      </c>
      <c r="E75" s="1" t="s">
        <v>5</v>
      </c>
      <c r="F75" s="12"/>
      <c r="G75" s="45"/>
      <c r="H75" s="12"/>
      <c r="I75" s="12"/>
      <c r="J75" s="12"/>
      <c r="K75" s="9"/>
    </row>
    <row r="77" spans="1:11" ht="12.75">
      <c r="A77" s="2" t="s">
        <v>207</v>
      </c>
      <c r="B77" s="1">
        <f>'ARC Needs (FNAL)'!B21</f>
        <v>200</v>
      </c>
      <c r="C77" s="1">
        <f>'ARC Needs (FNAL)'!C21</f>
        <v>15</v>
      </c>
      <c r="D77" s="1">
        <f>B77-C77</f>
        <v>185</v>
      </c>
      <c r="E77" s="1" t="s">
        <v>6</v>
      </c>
      <c r="F77" s="18" t="s">
        <v>91</v>
      </c>
      <c r="G77" s="39" t="s">
        <v>92</v>
      </c>
      <c r="H77" s="18"/>
      <c r="I77" s="18" t="s">
        <v>91</v>
      </c>
      <c r="J77" s="60" t="s">
        <v>92</v>
      </c>
      <c r="K77" s="8"/>
    </row>
    <row r="78" spans="1:11" ht="12.75">
      <c r="A78" s="2" t="s">
        <v>204</v>
      </c>
      <c r="B78" s="1">
        <f>'ARC Needs (FNAL)'!B22</f>
        <v>70</v>
      </c>
      <c r="C78" s="1">
        <f>'ARC Needs (FNAL)'!C22</f>
        <v>0</v>
      </c>
      <c r="D78" s="1">
        <f>B78-C78</f>
        <v>70</v>
      </c>
      <c r="E78" s="1" t="s">
        <v>5</v>
      </c>
      <c r="F78" s="2" t="s">
        <v>91</v>
      </c>
      <c r="G78" s="40" t="s">
        <v>92</v>
      </c>
      <c r="H78" s="2"/>
      <c r="I78" s="2" t="s">
        <v>91</v>
      </c>
      <c r="J78" s="27" t="s">
        <v>92</v>
      </c>
      <c r="K78" s="7"/>
    </row>
    <row r="79" spans="1:11" ht="12.75">
      <c r="A79" s="2" t="s">
        <v>205</v>
      </c>
      <c r="B79" s="1">
        <f>'ARC Needs (FNAL)'!B23</f>
        <v>140</v>
      </c>
      <c r="C79" s="1">
        <f>'ARC Needs (FNAL)'!C23</f>
        <v>0</v>
      </c>
      <c r="D79" s="1">
        <f>B79-C79</f>
        <v>140</v>
      </c>
      <c r="E79" s="1" t="s">
        <v>5</v>
      </c>
      <c r="F79" s="2" t="s">
        <v>91</v>
      </c>
      <c r="G79" s="40" t="s">
        <v>92</v>
      </c>
      <c r="H79" s="2"/>
      <c r="I79" s="2" t="s">
        <v>91</v>
      </c>
      <c r="J79" s="27" t="s">
        <v>92</v>
      </c>
      <c r="K79" s="7"/>
    </row>
    <row r="80" spans="1:11" ht="12.75">
      <c r="A80" s="2" t="s">
        <v>206</v>
      </c>
      <c r="B80" s="1">
        <f>'ARC Needs (FNAL)'!B24</f>
        <v>200</v>
      </c>
      <c r="C80" s="1">
        <f>'ARC Needs (FNAL)'!C24</f>
        <v>15</v>
      </c>
      <c r="D80" s="1">
        <f>B80-C80</f>
        <v>185</v>
      </c>
      <c r="E80" s="1" t="s">
        <v>6</v>
      </c>
      <c r="F80" s="12" t="s">
        <v>91</v>
      </c>
      <c r="G80" s="41" t="s">
        <v>92</v>
      </c>
      <c r="H80" s="12"/>
      <c r="I80" s="12" t="s">
        <v>91</v>
      </c>
      <c r="J80" s="58" t="s">
        <v>92</v>
      </c>
      <c r="K80" s="9"/>
    </row>
  </sheetData>
  <conditionalFormatting sqref="D24:D36 D49:D61 D5:D11 D39:D47 D13:D21 D63:D75 D77:D80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63:E75 E49:E61 E13:E21 E39:E47 E24:E36 E5:E11 E77:E80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conditionalFormatting sqref="L36:L65536 L1:L5 L7:L34">
    <cfRule type="cellIs" priority="5" dxfId="2" operator="equal" stopIfTrue="1">
      <formula>"Finished"</formula>
    </cfRule>
    <cfRule type="cellIs" priority="6" dxfId="0" operator="equal" stopIfTrue="1">
      <formula>"Need to find this"</formula>
    </cfRule>
  </conditionalFormatting>
  <hyperlinks>
    <hyperlink ref="G39" r:id="rId1" display="leonard@fnal.gov"/>
    <hyperlink ref="J39" r:id="rId2" display="leonard@fnal.gov"/>
    <hyperlink ref="G43" r:id="rId3" display="sburke@hep.ucsb.edu"/>
    <hyperlink ref="J43" r:id="rId4" display="sburke@hep.ucsb.edu"/>
    <hyperlink ref="G52" r:id="rId5" display="sburke@hep.ucsb.edu"/>
    <hyperlink ref="J52" r:id="rId6" display="sburke@hep.ucsb.edu"/>
    <hyperlink ref="G53" r:id="rId7" display="leonard@fnal.gov"/>
    <hyperlink ref="J53" r:id="rId8" display="leonard@fnal.gov"/>
    <hyperlink ref="G54" r:id="rId9" display="sburke@hep.ucsb.edu"/>
    <hyperlink ref="J54" r:id="rId10" display="sburke@hep.ucsb.edu"/>
    <hyperlink ref="G40" r:id="rId11" display="leonard@fnal.gov"/>
    <hyperlink ref="J40" r:id="rId12" display="leonard@fnal.gov"/>
    <hyperlink ref="G63" r:id="rId13" display="dhale@hep.ucsb.edu"/>
    <hyperlink ref="J63" r:id="rId14" display="dhale@hep.ucsb.edu"/>
    <hyperlink ref="J64" r:id="rId15" display="dhale@hep.ucsb.edu"/>
    <hyperlink ref="G65" r:id="rId16" display="dhale@hep.ucsb.edu"/>
    <hyperlink ref="J65" r:id="rId17" display="dhale@hep.ucsb.edu"/>
    <hyperlink ref="G66" r:id="rId18" display="dhale@hep.ucsb.edu"/>
    <hyperlink ref="J66" r:id="rId19" display="dhale@hep.ucsb.edu"/>
    <hyperlink ref="G69" r:id="rId20" display="leonard@fnal.gov"/>
    <hyperlink ref="J69" r:id="rId21" display="leonard@fnal.gov"/>
    <hyperlink ref="G70" r:id="rId22" display="dhale@hep.ucsb.edu"/>
    <hyperlink ref="J56" r:id="rId23" display="sburke@hep.ucsb.edu"/>
    <hyperlink ref="J55" r:id="rId24" display="leonard@fnal.gov"/>
    <hyperlink ref="G56" r:id="rId25" display="sburke@hep.ucsb.edu"/>
    <hyperlink ref="J13" r:id="rId26" display="mnich@physik.rwth-aachen.de"/>
    <hyperlink ref="J14" r:id="rId27" display="mnich@physik.rwth-aachen.de"/>
    <hyperlink ref="J15" r:id="rId28" display="mnich@physik.rwth-aachen.de"/>
    <hyperlink ref="J16" r:id="rId29" display="mnich@physik.rwth-aachen.de"/>
    <hyperlink ref="J19" r:id="rId30" display="mnich@physik.rwth-aachen.de"/>
    <hyperlink ref="G17" r:id="rId31" display="patrice.seigrist@cern.ch"/>
    <hyperlink ref="G18" r:id="rId32" display="patrice.seigrist@cern.ch"/>
    <hyperlink ref="J17" r:id="rId33" display="patrice.seigrist@cern.ch"/>
    <hyperlink ref="J18" r:id="rId34" display="patrice.seigrist@cern.ch"/>
    <hyperlink ref="J24" r:id="rId35" display="patrice.seigrist@cern.ch"/>
    <hyperlink ref="J25" r:id="rId36" display="patrice.seigrist@cern.ch"/>
    <hyperlink ref="J27" r:id="rId37" display="patrice.seigrist@cern.ch"/>
    <hyperlink ref="J30" r:id="rId38" display="patrice.seigrist@cern.ch"/>
    <hyperlink ref="J31" r:id="rId39" display="patrice.seigrist@cern.ch"/>
    <hyperlink ref="J33" r:id="rId40" display="patrice.seigrist@cern.ch"/>
    <hyperlink ref="J34" r:id="rId41" display="patrice.seigrist@cern.ch"/>
    <hyperlink ref="G31" r:id="rId42" display="patrice.seigrist@cern.ch"/>
    <hyperlink ref="G32" r:id="rId43" display="wim.beaumont@ua.ac.be"/>
    <hyperlink ref="J32" r:id="rId44" display="wim.beaumont@ua.ac.be"/>
    <hyperlink ref="G28" r:id="rId45" display="dirkes@iekp.fzk.de"/>
    <hyperlink ref="J28" r:id="rId46" display="dirkes@iekp.fzk.de"/>
    <hyperlink ref="G29" r:id="rId47" display="dirkes@iekp.fzk.de"/>
    <hyperlink ref="J29" r:id="rId48" display="dirkes@iekp.fzk.de"/>
    <hyperlink ref="G13" r:id="rId49" display="arcs-devel@gondor.com"/>
    <hyperlink ref="G14" r:id="rId50" display="arcs-devel@gondor.com"/>
    <hyperlink ref="G15" r:id="rId51" display="arcs-devel@gondor.com"/>
    <hyperlink ref="G16" r:id="rId52" display="arcs-devel@gondor.com"/>
    <hyperlink ref="G19" r:id="rId53" display="arcs-devel@gondor.com"/>
    <hyperlink ref="G49" r:id="rId54" display="arcs-devel@gondor.com"/>
    <hyperlink ref="J49" r:id="rId55" display="mnich@physik.rwth-aachen.de"/>
    <hyperlink ref="G50" r:id="rId56" display="Gail.Hanson@ucr.edu"/>
    <hyperlink ref="J50" r:id="rId57" display="Gail.Hanson@ucr.edu"/>
    <hyperlink ref="J51" r:id="rId58" display="leonard@fnal.gov"/>
    <hyperlink ref="G55" r:id="rId59" display="sales.us@weiner-d,com"/>
    <hyperlink ref="J67" r:id="rId60" display="Ariella.Cattai@cern.ch"/>
    <hyperlink ref="G68" r:id="rId61" display="demaria@to.infn.it"/>
    <hyperlink ref="J68" r:id="rId62" display="demaria@to.infn.it"/>
    <hyperlink ref="J70" r:id="rId63" display="regina@phys.ksu.edu"/>
    <hyperlink ref="G71" r:id="rId64" display="tipton@pas.rochester.edu"/>
    <hyperlink ref="I71" r:id="rId65" display="tipton@pas.rochester.edu"/>
    <hyperlink ref="G72" r:id="rId66" display="tipton@pas.rochester.edu"/>
    <hyperlink ref="J72" r:id="rId67" display="tipton@pas.rochester.edu"/>
    <hyperlink ref="J71" r:id="rId68" display="tipton@pas.rochester.edu"/>
    <hyperlink ref="J26" r:id="rId69" display="patrice.seigrist@cern.ch"/>
    <hyperlink ref="G44" r:id="rId70" display="wim.beaumont@ua.ac.be"/>
    <hyperlink ref="J44" r:id="rId71" display="patrice.siegrist@cern.ch"/>
    <hyperlink ref="G45" r:id="rId72" display="sburke@hep.ucsb.edu"/>
    <hyperlink ref="J45" r:id="rId73" display="sburke@hep.ucsb.edu"/>
    <hyperlink ref="J77" r:id="rId74" display="sburke@hep.ucsb.edu"/>
    <hyperlink ref="G77" r:id="rId75" display="sburke@hep.ucsb.edu"/>
    <hyperlink ref="J78" r:id="rId76" display="sburke@hep.ucsb.edu"/>
    <hyperlink ref="G78" r:id="rId77" display="sburke@hep.ucsb.edu"/>
    <hyperlink ref="J79" r:id="rId78" display="sburke@hep.ucsb.edu"/>
    <hyperlink ref="G79" r:id="rId79" display="sburke@hep.ucsb.edu"/>
    <hyperlink ref="J80" r:id="rId80" display="sburke@hep.ucsb.edu"/>
    <hyperlink ref="G80" r:id="rId81" display="sburke@hep.ucsb.edu"/>
  </hyperlinks>
  <printOptions/>
  <pageMargins left="0.75" right="0.75" top="1" bottom="1" header="0.5" footer="0.5"/>
  <pageSetup horizontalDpi="600" verticalDpi="600" orientation="portrait" scale="60" r:id="rId82"/>
  <colBreaks count="1" manualBreakCount="1">
    <brk id="5" max="7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10" sqref="E10"/>
    </sheetView>
  </sheetViews>
  <sheetFormatPr defaultColWidth="9.140625" defaultRowHeight="12.75"/>
  <cols>
    <col min="1" max="1" width="19.421875" style="0" customWidth="1"/>
    <col min="2" max="2" width="11.00390625" style="0" customWidth="1"/>
    <col min="5" max="5" width="12.7109375" style="0" customWidth="1"/>
  </cols>
  <sheetData>
    <row r="1" ht="17.25">
      <c r="C1" s="46" t="s">
        <v>155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1:5" ht="12.75">
      <c r="A3" s="6" t="s">
        <v>0</v>
      </c>
      <c r="B3" s="5">
        <v>1</v>
      </c>
      <c r="C3" s="1">
        <v>0</v>
      </c>
      <c r="D3" s="1">
        <f>B3-C3</f>
        <v>1</v>
      </c>
      <c r="E3" s="1" t="s">
        <v>5</v>
      </c>
    </row>
    <row r="4" spans="1:5" ht="12.75">
      <c r="A4" s="6" t="s">
        <v>23</v>
      </c>
      <c r="B4" s="5">
        <v>1</v>
      </c>
      <c r="C4" s="1">
        <v>0</v>
      </c>
      <c r="D4" s="1">
        <f>B4-C4</f>
        <v>1</v>
      </c>
      <c r="E4" s="1" t="s">
        <v>5</v>
      </c>
    </row>
    <row r="5" spans="1:5" ht="12.75">
      <c r="A5" s="6" t="s">
        <v>7</v>
      </c>
      <c r="B5" s="5">
        <v>1</v>
      </c>
      <c r="C5" s="1">
        <v>0</v>
      </c>
      <c r="D5" s="1">
        <f>B5-C5</f>
        <v>1</v>
      </c>
      <c r="E5" s="1" t="s">
        <v>5</v>
      </c>
    </row>
    <row r="6" spans="1:5" ht="12.75">
      <c r="A6" s="6" t="s">
        <v>9</v>
      </c>
      <c r="B6" s="5">
        <v>1</v>
      </c>
      <c r="C6" s="1">
        <v>0</v>
      </c>
      <c r="D6" s="1">
        <f>B6-C6</f>
        <v>1</v>
      </c>
      <c r="E6" s="1" t="s">
        <v>5</v>
      </c>
    </row>
    <row r="7" spans="1:5" ht="12.75">
      <c r="A7" s="6" t="s">
        <v>18</v>
      </c>
      <c r="B7" s="5">
        <v>1</v>
      </c>
      <c r="C7" s="1">
        <v>0</v>
      </c>
      <c r="D7" s="1">
        <f>B7-C7</f>
        <v>1</v>
      </c>
      <c r="E7" s="1" t="s">
        <v>5</v>
      </c>
    </row>
    <row r="8" spans="2:5" ht="12.75">
      <c r="B8" s="7"/>
      <c r="C8" s="2"/>
      <c r="D8" s="2"/>
      <c r="E8" s="2"/>
    </row>
    <row r="9" spans="1:5" ht="12.75">
      <c r="A9" s="6" t="s">
        <v>15</v>
      </c>
      <c r="B9" s="5">
        <v>2</v>
      </c>
      <c r="C9" s="1">
        <v>0</v>
      </c>
      <c r="D9" s="1">
        <f>B9-C9</f>
        <v>2</v>
      </c>
      <c r="E9" s="1" t="s">
        <v>6</v>
      </c>
    </row>
    <row r="10" spans="1:5" ht="12.75">
      <c r="A10" s="6" t="s">
        <v>16</v>
      </c>
      <c r="B10" s="5">
        <v>2</v>
      </c>
      <c r="C10" s="1">
        <v>0</v>
      </c>
      <c r="D10" s="1">
        <f>B10-C10</f>
        <v>2</v>
      </c>
      <c r="E10" s="1" t="s">
        <v>6</v>
      </c>
    </row>
    <row r="11" spans="1:5" ht="12.75">
      <c r="A11" s="6" t="s">
        <v>17</v>
      </c>
      <c r="B11" s="5">
        <v>1</v>
      </c>
      <c r="C11" s="1">
        <v>0</v>
      </c>
      <c r="D11" s="1">
        <f>B11-C11</f>
        <v>1</v>
      </c>
      <c r="E11" s="1" t="s">
        <v>6</v>
      </c>
    </row>
    <row r="12" spans="1:5" ht="12.75">
      <c r="A12" s="6" t="s">
        <v>12</v>
      </c>
      <c r="B12" s="5">
        <v>1</v>
      </c>
      <c r="C12" s="1">
        <v>0</v>
      </c>
      <c r="D12" s="1">
        <f>B12-C12</f>
        <v>1</v>
      </c>
      <c r="E12" s="1" t="s">
        <v>5</v>
      </c>
    </row>
    <row r="13" spans="1:5" ht="12.75">
      <c r="A13" s="6" t="s">
        <v>13</v>
      </c>
      <c r="B13" s="5">
        <v>1</v>
      </c>
      <c r="C13" s="1">
        <v>0</v>
      </c>
      <c r="D13" s="1">
        <f>B13-C13</f>
        <v>1</v>
      </c>
      <c r="E13" s="1" t="s">
        <v>6</v>
      </c>
    </row>
    <row r="14" ht="12.75">
      <c r="A14" s="2"/>
    </row>
    <row r="16" ht="17.25">
      <c r="C16" s="19" t="s">
        <v>142</v>
      </c>
    </row>
    <row r="17" spans="2:5" ht="12.75">
      <c r="B17" t="s">
        <v>1</v>
      </c>
      <c r="C17" t="s">
        <v>2</v>
      </c>
      <c r="D17" t="s">
        <v>3</v>
      </c>
      <c r="E17" t="s">
        <v>4</v>
      </c>
    </row>
    <row r="18" spans="1:5" ht="12.75">
      <c r="A18" s="2" t="s">
        <v>25</v>
      </c>
      <c r="B18" s="1">
        <v>1</v>
      </c>
      <c r="C18" s="1">
        <v>0</v>
      </c>
      <c r="D18" s="1">
        <f>B18-C18</f>
        <v>1</v>
      </c>
      <c r="E18" s="1" t="s">
        <v>5</v>
      </c>
    </row>
    <row r="19" spans="1:5" ht="12.75">
      <c r="A19" s="2" t="s">
        <v>26</v>
      </c>
      <c r="B19" s="1">
        <v>1</v>
      </c>
      <c r="C19" s="1">
        <v>0</v>
      </c>
      <c r="D19" s="1">
        <f aca="true" t="shared" si="0" ref="D19:D25">B19-C19</f>
        <v>1</v>
      </c>
      <c r="E19" s="1" t="s">
        <v>5</v>
      </c>
    </row>
    <row r="20" spans="1:5" ht="12.75">
      <c r="A20" s="2" t="s">
        <v>27</v>
      </c>
      <c r="B20" s="1">
        <v>1</v>
      </c>
      <c r="C20" s="1">
        <v>0</v>
      </c>
      <c r="D20" s="1">
        <f t="shared" si="0"/>
        <v>1</v>
      </c>
      <c r="E20" s="1" t="s">
        <v>5</v>
      </c>
    </row>
    <row r="21" spans="1:5" ht="12.75">
      <c r="A21" s="2" t="s">
        <v>28</v>
      </c>
      <c r="B21" s="1">
        <v>1</v>
      </c>
      <c r="C21" s="1">
        <v>0</v>
      </c>
      <c r="D21" s="1">
        <f t="shared" si="0"/>
        <v>1</v>
      </c>
      <c r="E21" s="1" t="s">
        <v>5</v>
      </c>
    </row>
    <row r="22" spans="1:5" ht="12.75">
      <c r="A22" s="2" t="s">
        <v>29</v>
      </c>
      <c r="B22" s="1">
        <v>1</v>
      </c>
      <c r="C22" s="1">
        <v>0</v>
      </c>
      <c r="D22" s="1">
        <f>B22-C22</f>
        <v>1</v>
      </c>
      <c r="E22" s="1" t="s">
        <v>5</v>
      </c>
    </row>
    <row r="23" spans="1:5" ht="12.75">
      <c r="A23" s="2" t="s">
        <v>30</v>
      </c>
      <c r="B23" s="1">
        <v>1</v>
      </c>
      <c r="C23" s="1">
        <v>0</v>
      </c>
      <c r="D23" s="1">
        <f t="shared" si="0"/>
        <v>1</v>
      </c>
      <c r="E23" s="1" t="s">
        <v>5</v>
      </c>
    </row>
    <row r="24" spans="1:5" ht="12.75">
      <c r="A24" s="2" t="s">
        <v>18</v>
      </c>
      <c r="B24" s="1">
        <v>1</v>
      </c>
      <c r="C24" s="1">
        <v>0</v>
      </c>
      <c r="D24" s="1">
        <f t="shared" si="0"/>
        <v>1</v>
      </c>
      <c r="E24" s="1" t="s">
        <v>5</v>
      </c>
    </row>
    <row r="25" spans="1:5" ht="12.75">
      <c r="A25" s="2" t="s">
        <v>31</v>
      </c>
      <c r="B25" s="1">
        <v>1</v>
      </c>
      <c r="C25" s="1">
        <v>0</v>
      </c>
      <c r="D25" s="1">
        <f t="shared" si="0"/>
        <v>1</v>
      </c>
      <c r="E25" s="1" t="s">
        <v>5</v>
      </c>
    </row>
    <row r="26" spans="1:5" ht="12.75">
      <c r="A26" s="2" t="s">
        <v>141</v>
      </c>
      <c r="B26" s="1">
        <v>1</v>
      </c>
      <c r="C26" s="1">
        <v>0</v>
      </c>
      <c r="D26" s="1">
        <f>B26-C26</f>
        <v>1</v>
      </c>
      <c r="E26" s="1" t="s">
        <v>5</v>
      </c>
    </row>
    <row r="27" spans="1:5" ht="12.75">
      <c r="A27" s="2"/>
      <c r="B27" s="2"/>
      <c r="C27" s="2"/>
      <c r="D27" s="2"/>
      <c r="E27" s="2"/>
    </row>
    <row r="28" spans="1:5" ht="12" customHeight="1">
      <c r="A28" s="2" t="s">
        <v>32</v>
      </c>
      <c r="B28" s="1">
        <v>2</v>
      </c>
      <c r="C28" s="1">
        <v>0</v>
      </c>
      <c r="D28" s="1">
        <f aca="true" t="shared" si="1" ref="D28:D33">B28-C28</f>
        <v>2</v>
      </c>
      <c r="E28" s="1" t="s">
        <v>6</v>
      </c>
    </row>
    <row r="29" spans="1:5" ht="12.75">
      <c r="A29" s="2" t="s">
        <v>33</v>
      </c>
      <c r="B29" s="1">
        <v>1</v>
      </c>
      <c r="C29" s="1">
        <v>1</v>
      </c>
      <c r="D29" s="1">
        <f t="shared" si="1"/>
        <v>0</v>
      </c>
      <c r="E29" s="1" t="s">
        <v>6</v>
      </c>
    </row>
    <row r="30" spans="1:5" ht="12.75">
      <c r="A30" s="2" t="s">
        <v>16</v>
      </c>
      <c r="B30" s="1">
        <v>2</v>
      </c>
      <c r="C30" s="1">
        <v>0</v>
      </c>
      <c r="D30" s="1">
        <f t="shared" si="1"/>
        <v>2</v>
      </c>
      <c r="E30" s="1" t="s">
        <v>6</v>
      </c>
    </row>
    <row r="31" spans="1:5" ht="12.75">
      <c r="A31" s="2" t="s">
        <v>17</v>
      </c>
      <c r="B31" s="1">
        <v>1</v>
      </c>
      <c r="C31" s="1">
        <v>0</v>
      </c>
      <c r="D31" s="1">
        <f t="shared" si="1"/>
        <v>1</v>
      </c>
      <c r="E31" s="1" t="s">
        <v>6</v>
      </c>
    </row>
    <row r="32" spans="1:6" ht="12.75">
      <c r="A32" s="13" t="s">
        <v>140</v>
      </c>
      <c r="B32" s="1">
        <v>1</v>
      </c>
      <c r="C32" s="1">
        <v>1</v>
      </c>
      <c r="D32" s="1">
        <f t="shared" si="1"/>
        <v>0</v>
      </c>
      <c r="E32" s="1" t="s">
        <v>6</v>
      </c>
      <c r="F32" t="s">
        <v>174</v>
      </c>
    </row>
    <row r="33" spans="1:5" ht="12.75">
      <c r="A33" s="2" t="s">
        <v>13</v>
      </c>
      <c r="B33" s="1">
        <v>1</v>
      </c>
      <c r="C33" s="1">
        <v>0</v>
      </c>
      <c r="D33" s="1">
        <f t="shared" si="1"/>
        <v>1</v>
      </c>
      <c r="E33" s="1" t="s">
        <v>6</v>
      </c>
    </row>
  </sheetData>
  <conditionalFormatting sqref="D18:D33 D3:D13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3:E13 E18:E33">
    <cfRule type="cellIs" priority="3" dxfId="0" operator="equal" stopIfTrue="1">
      <formula>"no"</formula>
    </cfRule>
    <cfRule type="cellIs" priority="4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cp:lastPrinted>2003-03-02T23:34:46Z</cp:lastPrinted>
  <dcterms:created xsi:type="dcterms:W3CDTF">2003-02-14T05:26:10Z</dcterms:created>
  <dcterms:modified xsi:type="dcterms:W3CDTF">2003-03-02T23:35:40Z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